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2EBDFD18-ADC4-4C9A-8E04-7A89EB2318F8}" xr6:coauthVersionLast="47" xr6:coauthVersionMax="47" xr10:uidLastSave="{00000000-0000-0000-0000-000000000000}"/>
  <bookViews>
    <workbookView xWindow="-120" yWindow="-120" windowWidth="25440" windowHeight="1527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G6" i="5" l="1"/>
  <c r="G7" i="5"/>
  <c r="J82" i="5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E6" i="3" l="1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<sst xmlns="http://schemas.openxmlformats.org/spreadsheetml/2006/main" count="174" uniqueCount="110">
  <si>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</si>
  <si>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</si>
  <si>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</si>
  <si>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</si>
  <si>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</si>
  <si>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</si>
  <si>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</si>
  <si>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</si>
  <si>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</si>
  <si>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</si>
  <si>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</si>
  <si>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</si>
  <si>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</si>
  <si>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</si>
  <si>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</si>
  <si>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</si>
  <si>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</si>
  <si>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</si>
  <si>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</si>
  <si>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</si>
  <si>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</si>
  <si>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</si>
  <si>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</si>
  <si>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</si>
  <si>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</si>
  <si>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</si>
  <si>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</si>
  <si>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</si>
  <si>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</si>
  <si>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</si>
  <si>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</si>
  <si>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</si>
  <si>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</si>
  <si>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</si>
  <si>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</si>
  <si>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</si>
  <si>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</si>
  <si>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</si>
  <si>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</si>
  <si>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</si>
  <si>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</si>
  <si>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</si>
  <si>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</si>
  <si>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</si>
  <si>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</si>
  <si>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</si>
  <si>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</si>
  <si>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</si>
  <si>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</si>
  <si>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</si>
  <si>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</si>
  <si>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</si>
  <si>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</si>
  <si>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</si>
  <si>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</si>
  <si>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</si>
  <si>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</si>
  <si>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</si>
  <si>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</si>
  <si>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</si>
  <si>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</si>
  <si>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</si>
  <si>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</si>
  <si>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</si>
  <si>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</si>
  <si>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</si>
  <si>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</si>
  <si>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</si>
  <si>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</si>
  <si>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</si>
  <si>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</si>
  <si>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</si>
  <si>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</si>
  <si>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</si>
  <si>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</si>
  <si>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</si>
  <si>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</si>
  <si>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</si>
  <si>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</si>
  <si>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</si>
  <si>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</si>
  <si>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</si>
  <si>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</si>
  <si>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</si>
  <si>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</si>
  <si>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</si>
  <si>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</si>
  <si>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</si>
  <si>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</si>
  <si>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Tunis</t>
  </si>
  <si>
    <t>Ujedinjeni Arapski Emirati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</si>
  <si>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</si>
  <si>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</si>
  <si>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</si>
  <si>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</si>
  <si>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</si>
  <si>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</si>
  <si>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</si>
  <si>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</si>
  <si>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</si>
  <si>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TURISTIČKI PROMET PO ZEMLJAMA  I/2024</t>
  </si>
  <si>
    <t>IZVJEŠTAJ PO KAPACITETIMA I/2024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</si>
  <si>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4.3.2024.                                                                                                                                                                                                                                                                                                                                                                         veljača, 2024.</t>
  </si>
  <si>
    <t>Ost. azijske zemlje</t>
  </si>
  <si>
    <t>Ost. afričke zemlje</t>
  </si>
  <si>
    <t>BiH</t>
  </si>
  <si>
    <t>Ost. zemlje Oceanije</t>
  </si>
  <si>
    <t>Ost. zemlje Sjevene Amerije</t>
  </si>
  <si>
    <t>Ost. europske zemlje</t>
  </si>
  <si>
    <t>Ost. zemlje J. i Sr. Amerike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</si>
</sst>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58">
    <xf numFmtId="0" fontId="0" fillId="0" borderId="0"/>
    <xf numFmtId="0" fontId="3" fillId="0" borderId="0" applyFill="0" applyBorder="0">
      <alignment wrapText="1"/>
    </xf>
    <xf numFmtId="0" fontId="5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6" fillId="0" borderId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5" fontId="13" fillId="0" borderId="0" applyFont="0" applyFill="0" applyBorder="0" applyAlignment="0" applyProtection="0"/>
    <xf numFmtId="16" fontId="8" fillId="0" borderId="0" applyFont="0" applyFill="0" applyBorder="0" applyAlignment="0">
      <alignment horizontal="left"/>
    </xf>
    <xf numFmtId="0" fontId="7" fillId="5" borderId="0" applyNumberFormat="0" applyBorder="0" applyAlignment="0" applyProtection="0"/>
    <xf numFmtId="0" fontId="2" fillId="6" borderId="3" applyNumberFormat="0" applyAlignment="0" applyProtection="0"/>
    <xf numFmtId="0" fontId="13" fillId="3" borderId="4" applyNumberFormat="0" applyFont="0" applyFill="0" applyAlignment="0"/>
    <xf numFmtId="0" fontId="13" fillId="3" borderId="5" applyNumberFormat="0" applyFont="0" applyFill="0" applyAlignment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65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42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0" applyNumberFormat="0" applyBorder="0" applyAlignment="0" applyProtection="0"/>
    <xf numFmtId="0" fontId="20" fillId="10" borderId="7" applyNumberFormat="0" applyAlignment="0" applyProtection="0"/>
    <xf numFmtId="0" fontId="21" fillId="11" borderId="8" applyNumberFormat="0" applyAlignment="0" applyProtection="0"/>
    <xf numFmtId="0" fontId="22" fillId="11" borderId="7" applyNumberFormat="0" applyAlignment="0" applyProtection="0"/>
    <xf numFmtId="0" fontId="23" fillId="0" borderId="9" applyNumberFormat="0" applyFill="0" applyAlignment="0" applyProtection="0"/>
    <xf numFmtId="0" fontId="24" fillId="12" borderId="10" applyNumberFormat="0" applyAlignment="0" applyProtection="0"/>
    <xf numFmtId="0" fontId="25" fillId="0" borderId="0" applyNumberFormat="0" applyFill="0" applyBorder="0" applyAlignment="0" applyProtection="0"/>
    <xf numFmtId="0" fontId="13" fillId="13" borderId="11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49" fillId="0" borderId="0"/>
    <xf numFmtId="0" fontId="56" fillId="0" borderId="0"/>
  </cellStyleXfs>
  <cellXfs count="281">
    <xf numFmtId="0" fontId="0" fillId="0" borderId="0" xfId="0"/>
    <xf numFmtId="0" fontId="4" fillId="0" borderId="0" xfId="0" applyFont="1"/>
    <xf numFmtId="0" fontId="6" fillId="0" borderId="0" xfId="4"/>
    <xf numFmtId="0" fontId="12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3" fontId="40" fillId="0" borderId="30" xfId="0" applyNumberFormat="1" applyFont="1" applyBorder="1"/>
    <xf numFmtId="4" fontId="40" fillId="0" borderId="31" xfId="0" applyNumberFormat="1" applyFont="1" applyBorder="1"/>
    <xf numFmtId="4" fontId="40" fillId="0" borderId="30" xfId="0" applyNumberFormat="1" applyFont="1" applyBorder="1"/>
    <xf numFmtId="4" fontId="40" fillId="0" borderId="35" xfId="0" applyNumberFormat="1" applyFont="1" applyBorder="1"/>
    <xf numFmtId="4" fontId="40" fillId="0" borderId="44" xfId="0" applyNumberFormat="1" applyFont="1" applyBorder="1"/>
    <xf numFmtId="3" fontId="32" fillId="37" borderId="25" xfId="0" applyNumberFormat="1" applyFont="1" applyFill="1" applyBorder="1"/>
    <xf numFmtId="4" fontId="32" fillId="37" borderId="26" xfId="0" applyNumberFormat="1" applyFont="1" applyFill="1" applyBorder="1"/>
    <xf numFmtId="0" fontId="32" fillId="37" borderId="47" xfId="0" applyFont="1" applyFill="1" applyBorder="1"/>
    <xf numFmtId="3" fontId="32" fillId="37" borderId="47" xfId="0" applyNumberFormat="1" applyFont="1" applyFill="1" applyBorder="1"/>
    <xf numFmtId="4" fontId="32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0" fillId="37" borderId="30" xfId="0" applyNumberFormat="1" applyFont="1" applyFill="1" applyBorder="1"/>
    <xf numFmtId="4" fontId="40" fillId="37" borderId="31" xfId="0" applyNumberFormat="1" applyFont="1" applyFill="1" applyBorder="1"/>
    <xf numFmtId="4" fontId="40" fillId="37" borderId="30" xfId="0" applyNumberFormat="1" applyFont="1" applyFill="1" applyBorder="1"/>
    <xf numFmtId="4" fontId="40" fillId="37" borderId="35" xfId="0" applyNumberFormat="1" applyFont="1" applyFill="1" applyBorder="1"/>
    <xf numFmtId="4" fontId="40" fillId="0" borderId="43" xfId="0" applyNumberFormat="1" applyFont="1" applyBorder="1"/>
    <xf numFmtId="4" fontId="40" fillId="0" borderId="42" xfId="0" applyNumberFormat="1" applyFont="1" applyBorder="1"/>
    <xf numFmtId="4" fontId="40" fillId="37" borderId="43" xfId="0" applyNumberFormat="1" applyFont="1" applyFill="1" applyBorder="1"/>
    <xf numFmtId="4" fontId="40" fillId="37" borderId="44" xfId="0" applyNumberFormat="1" applyFont="1" applyFill="1" applyBorder="1"/>
    <xf numFmtId="4" fontId="40" fillId="37" borderId="42" xfId="0" applyNumberFormat="1" applyFont="1" applyFill="1" applyBorder="1"/>
    <xf numFmtId="3" fontId="32" fillId="36" borderId="47" xfId="0" applyNumberFormat="1" applyFont="1" applyFill="1" applyBorder="1"/>
    <xf numFmtId="4" fontId="32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2" fillId="0" borderId="18" xfId="0" applyFont="1" applyBorder="1" applyAlignment="1">
      <alignment vertical="center"/>
    </xf>
    <xf numFmtId="0" fontId="32" fillId="0" borderId="19" xfId="0" applyFont="1" applyBorder="1" applyAlignment="1">
      <alignment vertical="center"/>
    </xf>
    <xf numFmtId="0" fontId="32" fillId="0" borderId="20" xfId="0" applyFont="1" applyBorder="1" applyAlignment="1">
      <alignment vertical="center"/>
    </xf>
    <xf numFmtId="0" fontId="32" fillId="0" borderId="16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2" fillId="0" borderId="17" xfId="0" applyFont="1" applyBorder="1" applyAlignment="1">
      <alignment vertical="center"/>
    </xf>
    <xf numFmtId="4" fontId="32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2" fillId="37" borderId="45" xfId="0" applyNumberFormat="1" applyFont="1" applyFill="1" applyBorder="1"/>
    <xf numFmtId="4" fontId="0" fillId="0" borderId="37" xfId="0" applyNumberFormat="1" applyBorder="1"/>
    <xf numFmtId="4" fontId="40" fillId="37" borderId="34" xfId="0" applyNumberFormat="1" applyFont="1" applyFill="1" applyBorder="1"/>
    <xf numFmtId="3" fontId="32" fillId="36" borderId="46" xfId="0" applyNumberFormat="1" applyFont="1" applyFill="1" applyBorder="1"/>
    <xf numFmtId="3" fontId="0" fillId="36" borderId="35" xfId="0" applyNumberFormat="1" applyFill="1" applyBorder="1"/>
    <xf numFmtId="3" fontId="32" fillId="37" borderId="32" xfId="0" applyNumberFormat="1" applyFont="1" applyFill="1" applyBorder="1"/>
    <xf numFmtId="3" fontId="40" fillId="0" borderId="35" xfId="0" applyNumberFormat="1" applyFont="1" applyBorder="1"/>
    <xf numFmtId="3" fontId="40" fillId="37" borderId="35" xfId="0" applyNumberFormat="1" applyFont="1" applyFill="1" applyBorder="1"/>
    <xf numFmtId="3" fontId="32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2" fillId="0" borderId="0" xfId="0" applyFont="1"/>
    <xf numFmtId="4" fontId="4" fillId="0" borderId="0" xfId="0" applyNumberFormat="1" applyFont="1"/>
    <xf numFmtId="0" fontId="8" fillId="0" borderId="0" xfId="4" applyFont="1"/>
    <xf numFmtId="0" fontId="8" fillId="0" borderId="0" xfId="0" applyFont="1"/>
    <xf numFmtId="0" fontId="8" fillId="35" borderId="0" xfId="4" applyFont="1" applyFill="1"/>
    <xf numFmtId="0" fontId="8" fillId="35" borderId="0" xfId="0" applyFont="1" applyFill="1"/>
    <xf numFmtId="0" fontId="2" fillId="0" borderId="14" xfId="0" applyFont="1" applyBorder="1"/>
    <xf numFmtId="0" fontId="39" fillId="0" borderId="18" xfId="0" applyFont="1" applyBorder="1" applyAlignment="1">
      <alignment vertical="center"/>
    </xf>
    <xf numFmtId="0" fontId="39" fillId="0" borderId="19" xfId="0" applyFont="1" applyBorder="1" applyAlignment="1">
      <alignment vertical="center"/>
    </xf>
    <xf numFmtId="0" fontId="39" fillId="0" borderId="20" xfId="0" applyFont="1" applyBorder="1" applyAlignment="1">
      <alignment vertical="center"/>
    </xf>
    <xf numFmtId="0" fontId="42" fillId="0" borderId="0" xfId="0" applyFont="1"/>
    <xf numFmtId="3" fontId="2" fillId="0" borderId="0" xfId="0" applyNumberFormat="1" applyFont="1"/>
    <xf numFmtId="3" fontId="4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3" fillId="36" borderId="29" xfId="0" applyNumberFormat="1" applyFont="1" applyFill="1" applyBorder="1"/>
    <xf numFmtId="166" fontId="43" fillId="36" borderId="31" xfId="0" applyNumberFormat="1" applyFont="1" applyFill="1" applyBorder="1"/>
    <xf numFmtId="166" fontId="43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39" fillId="36" borderId="30" xfId="0" applyNumberFormat="1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166" fontId="43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2" xfId="0" applyNumberFormat="1" applyFill="1" applyBorder="1"/>
    <xf numFmtId="4" fontId="0" fillId="38" borderId="48" xfId="0" applyNumberFormat="1" applyFill="1" applyBorder="1"/>
    <xf numFmtId="4" fontId="0" fillId="38" borderId="45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2" xfId="0" applyNumberFormat="1" applyFill="1" applyBorder="1"/>
    <xf numFmtId="166" fontId="0" fillId="38" borderId="48" xfId="0" applyNumberFormat="1" applyFill="1" applyBorder="1"/>
    <xf numFmtId="0" fontId="46" fillId="0" borderId="0" xfId="0" applyFont="1" applyAlignment="1">
      <alignment horizontal="right"/>
    </xf>
    <xf numFmtId="0" fontId="44" fillId="35" borderId="0" xfId="0" applyFont="1" applyFill="1"/>
    <xf numFmtId="3" fontId="0" fillId="35" borderId="0" xfId="0" applyNumberFormat="1" applyFill="1"/>
    <xf numFmtId="3" fontId="39" fillId="36" borderId="25" xfId="0" applyNumberFormat="1" applyFont="1" applyFill="1" applyBorder="1"/>
    <xf numFmtId="166" fontId="43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39" fillId="36" borderId="32" xfId="0" applyNumberFormat="1" applyFont="1" applyFill="1" applyBorder="1"/>
    <xf numFmtId="4" fontId="0" fillId="35" borderId="37" xfId="0" applyNumberFormat="1" applyFill="1" applyBorder="1"/>
    <xf numFmtId="3" fontId="45" fillId="35" borderId="35" xfId="0" applyNumberFormat="1" applyFont="1" applyFill="1" applyBorder="1"/>
    <xf numFmtId="0" fontId="0" fillId="0" borderId="29" xfId="0" applyBorder="1"/>
    <xf numFmtId="0" fontId="0" fillId="0" borderId="51" xfId="0" applyBorder="1"/>
    <xf numFmtId="4" fontId="0" fillId="35" borderId="40" xfId="0" applyNumberFormat="1" applyFill="1" applyBorder="1"/>
    <xf numFmtId="3" fontId="39" fillId="36" borderId="24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3" fillId="36" borderId="32" xfId="0" applyNumberFormat="1" applyFont="1" applyFill="1" applyBorder="1"/>
    <xf numFmtId="166" fontId="43" fillId="36" borderId="24" xfId="0" applyNumberFormat="1" applyFont="1" applyFill="1" applyBorder="1"/>
    <xf numFmtId="166" fontId="43" fillId="36" borderId="28" xfId="0" applyNumberFormat="1" applyFont="1" applyFill="1" applyBorder="1"/>
    <xf numFmtId="3" fontId="47" fillId="0" borderId="30" xfId="0" applyNumberFormat="1" applyFont="1" applyBorder="1"/>
    <xf numFmtId="3" fontId="43" fillId="36" borderId="42" xfId="0" applyNumberFormat="1" applyFont="1" applyFill="1" applyBorder="1"/>
    <xf numFmtId="3" fontId="43" fillId="36" borderId="43" xfId="0" applyNumberFormat="1" applyFont="1" applyFill="1" applyBorder="1"/>
    <xf numFmtId="4" fontId="43" fillId="36" borderId="41" xfId="0" applyNumberFormat="1" applyFont="1" applyFill="1" applyBorder="1"/>
    <xf numFmtId="3" fontId="43" fillId="36" borderId="49" xfId="0" applyNumberFormat="1" applyFont="1" applyFill="1" applyBorder="1"/>
    <xf numFmtId="4" fontId="43" fillId="36" borderId="44" xfId="0" applyNumberFormat="1" applyFont="1" applyFill="1" applyBorder="1"/>
    <xf numFmtId="0" fontId="43" fillId="36" borderId="41" xfId="0" applyFont="1" applyFill="1" applyBorder="1"/>
    <xf numFmtId="0" fontId="43" fillId="36" borderId="49" xfId="0" applyFont="1" applyFill="1" applyBorder="1"/>
    <xf numFmtId="0" fontId="43" fillId="36" borderId="44" xfId="0" applyFont="1" applyFill="1" applyBorder="1"/>
    <xf numFmtId="0" fontId="43" fillId="36" borderId="42" xfId="0" applyFont="1" applyFill="1" applyBorder="1"/>
    <xf numFmtId="4" fontId="43" fillId="36" borderId="26" xfId="0" applyNumberFormat="1" applyFont="1" applyFill="1" applyBorder="1"/>
    <xf numFmtId="4" fontId="48" fillId="36" borderId="28" xfId="0" applyNumberFormat="1" applyFont="1" applyFill="1" applyBorder="1"/>
    <xf numFmtId="3" fontId="43" fillId="36" borderId="35" xfId="0" applyNumberFormat="1" applyFont="1" applyFill="1" applyBorder="1"/>
    <xf numFmtId="3" fontId="43" fillId="36" borderId="30" xfId="0" applyNumberFormat="1" applyFont="1" applyFill="1" applyBorder="1"/>
    <xf numFmtId="4" fontId="43" fillId="36" borderId="31" xfId="0" applyNumberFormat="1" applyFont="1" applyFill="1" applyBorder="1"/>
    <xf numFmtId="4" fontId="48" fillId="36" borderId="34" xfId="0" applyNumberFormat="1" applyFont="1" applyFill="1" applyBorder="1"/>
    <xf numFmtId="0" fontId="29" fillId="0" borderId="0" xfId="0" applyFont="1" applyAlignment="1">
      <alignment wrapText="1"/>
    </xf>
    <xf numFmtId="0" fontId="30" fillId="35" borderId="0" xfId="3" applyFont="1" applyFill="1" applyAlignment="1">
      <alignment wrapText="1"/>
    </xf>
    <xf numFmtId="0" fontId="30" fillId="35" borderId="0" xfId="3" applyFont="1" applyFill="1" applyAlignment="1">
      <alignment horizontal="center" vertical="center" wrapText="1"/>
    </xf>
    <xf numFmtId="0" fontId="30" fillId="35" borderId="0" xfId="3" applyFont="1" applyFill="1" applyAlignment="1">
      <alignment vertical="center"/>
    </xf>
    <xf numFmtId="0" fontId="12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3" fontId="51" fillId="36" borderId="30" xfId="0" applyNumberFormat="1" applyFont="1" applyFill="1" applyBorder="1"/>
    <xf numFmtId="3" fontId="44" fillId="35" borderId="0" xfId="0" applyNumberFormat="1" applyFont="1" applyFill="1" applyAlignment="1">
      <alignment horizontal="center" vertical="center" wrapText="1"/>
    </xf>
    <xf numFmtId="166" fontId="0" fillId="35" borderId="52" xfId="0" applyNumberFormat="1" applyFill="1" applyBorder="1"/>
    <xf numFmtId="166" fontId="0" fillId="37" borderId="52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4" fillId="35" borderId="0" xfId="0" applyFont="1" applyFill="1" applyAlignment="1">
      <alignment horizontal="center" vertical="center" wrapText="1"/>
    </xf>
    <xf numFmtId="0" fontId="44" fillId="35" borderId="0" xfId="0" applyFont="1" applyFill="1" applyAlignment="1">
      <alignment horizontal="left" vertical="center" wrapText="1"/>
    </xf>
    <xf numFmtId="3" fontId="40" fillId="35" borderId="0" xfId="0" applyNumberFormat="1" applyFont="1" applyFill="1" applyAlignment="1">
      <alignment horizontal="center" vertical="center" wrapText="1"/>
    </xf>
    <xf numFmtId="4" fontId="40" fillId="35" borderId="0" xfId="0" applyNumberFormat="1" applyFont="1" applyFill="1" applyAlignment="1">
      <alignment horizontal="center" vertical="center" wrapText="1"/>
    </xf>
    <xf numFmtId="166" fontId="40" fillId="35" borderId="0" xfId="0" applyNumberFormat="1" applyFont="1" applyFill="1" applyAlignment="1">
      <alignment horizontal="center" vertical="center" wrapText="1"/>
    </xf>
    <xf numFmtId="3" fontId="40" fillId="35" borderId="0" xfId="0" applyNumberFormat="1" applyFont="1" applyFill="1"/>
    <xf numFmtId="4" fontId="40" fillId="35" borderId="0" xfId="0" applyNumberFormat="1" applyFont="1" applyFill="1"/>
    <xf numFmtId="167" fontId="40" fillId="35" borderId="0" xfId="0" applyNumberFormat="1" applyFont="1" applyFill="1"/>
    <xf numFmtId="2" fontId="40" fillId="35" borderId="0" xfId="0" applyNumberFormat="1" applyFont="1" applyFill="1"/>
    <xf numFmtId="3" fontId="44" fillId="35" borderId="0" xfId="0" applyNumberFormat="1" applyFont="1" applyFill="1"/>
    <xf numFmtId="4" fontId="44" fillId="35" borderId="0" xfId="0" applyNumberFormat="1" applyFont="1" applyFill="1"/>
    <xf numFmtId="167" fontId="44" fillId="35" borderId="0" xfId="0" applyNumberFormat="1" applyFont="1" applyFill="1"/>
    <xf numFmtId="166" fontId="44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2" fillId="0" borderId="0" xfId="0" applyNumberFormat="1" applyFont="1"/>
    <xf numFmtId="3" fontId="2" fillId="0" borderId="0" xfId="0" applyNumberFormat="1" applyFont="1" applyAlignment="1">
      <alignment wrapText="1"/>
    </xf>
    <xf numFmtId="4" fontId="2" fillId="0" borderId="0" xfId="0" applyNumberFormat="1" applyFont="1"/>
    <xf numFmtId="4" fontId="2" fillId="0" borderId="0" xfId="0" applyNumberFormat="1" applyFont="1" applyAlignment="1">
      <alignment wrapText="1"/>
    </xf>
    <xf numFmtId="4" fontId="51" fillId="0" borderId="30" xfId="0" applyNumberFormat="1" applyFont="1" applyBorder="1"/>
    <xf numFmtId="0" fontId="38" fillId="0" borderId="53" xfId="0" applyFont="1" applyBorder="1" applyAlignment="1">
      <alignment horizontal="center" vertical="center"/>
    </xf>
    <xf numFmtId="0" fontId="38" fillId="0" borderId="54" xfId="0" applyFont="1" applyBorder="1" applyAlignment="1">
      <alignment horizontal="center" vertical="center"/>
    </xf>
    <xf numFmtId="0" fontId="38" fillId="0" borderId="55" xfId="0" applyFont="1" applyBorder="1" applyAlignment="1">
      <alignment horizontal="center" vertical="center"/>
    </xf>
    <xf numFmtId="0" fontId="38" fillId="0" borderId="56" xfId="0" applyFont="1" applyBorder="1" applyAlignment="1">
      <alignment horizontal="center" vertical="center"/>
    </xf>
    <xf numFmtId="0" fontId="38" fillId="0" borderId="57" xfId="0" applyFont="1" applyBorder="1" applyAlignment="1">
      <alignment horizontal="center" vertical="center"/>
    </xf>
    <xf numFmtId="4" fontId="55" fillId="0" borderId="30" xfId="0" applyNumberFormat="1" applyFont="1" applyBorder="1"/>
    <xf numFmtId="0" fontId="32" fillId="37" borderId="26" xfId="0" applyFont="1" applyFill="1" applyBorder="1" applyAlignment="1">
      <alignment horizontal="center"/>
    </xf>
    <xf numFmtId="0" fontId="34" fillId="0" borderId="31" xfId="0" applyFont="1" applyBorder="1" applyAlignment="1">
      <alignment horizontal="center"/>
    </xf>
    <xf numFmtId="0" fontId="34" fillId="0" borderId="44" xfId="0" applyFont="1" applyBorder="1" applyAlignment="1">
      <alignment horizontal="center"/>
    </xf>
    <xf numFmtId="0" fontId="34" fillId="0" borderId="40" xfId="0" applyFont="1" applyBorder="1" applyAlignment="1">
      <alignment horizontal="center"/>
    </xf>
    <xf numFmtId="0" fontId="38" fillId="37" borderId="26" xfId="0" applyFont="1" applyFill="1" applyBorder="1" applyAlignment="1">
      <alignment horizontal="center"/>
    </xf>
    <xf numFmtId="0" fontId="34" fillId="37" borderId="31" xfId="0" applyFont="1" applyFill="1" applyBorder="1" applyAlignment="1">
      <alignment horizontal="center"/>
    </xf>
    <xf numFmtId="0" fontId="34" fillId="37" borderId="44" xfId="0" applyFont="1" applyFill="1" applyBorder="1" applyAlignment="1">
      <alignment horizontal="center"/>
    </xf>
    <xf numFmtId="0" fontId="50" fillId="0" borderId="44" xfId="0" applyFont="1" applyBorder="1" applyAlignment="1">
      <alignment horizontal="center"/>
    </xf>
    <xf numFmtId="0" fontId="38" fillId="36" borderId="48" xfId="0" applyFont="1" applyFill="1" applyBorder="1" applyAlignment="1">
      <alignment horizontal="center"/>
    </xf>
    <xf numFmtId="0" fontId="34" fillId="36" borderId="31" xfId="0" applyFont="1" applyFill="1" applyBorder="1" applyAlignment="1">
      <alignment horizontal="center"/>
    </xf>
    <xf numFmtId="0" fontId="34" fillId="36" borderId="44" xfId="0" applyFont="1" applyFill="1" applyBorder="1" applyAlignment="1">
      <alignment horizontal="center"/>
    </xf>
    <xf numFmtId="0" fontId="39" fillId="0" borderId="13" xfId="0" applyFont="1" applyBorder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39" fillId="0" borderId="15" xfId="0" applyFont="1" applyBorder="1" applyAlignment="1">
      <alignment horizontal="center" vertical="center"/>
    </xf>
    <xf numFmtId="0" fontId="39" fillId="0" borderId="18" xfId="0" applyFont="1" applyBorder="1" applyAlignment="1">
      <alignment horizontal="center" vertical="center"/>
    </xf>
    <xf numFmtId="0" fontId="39" fillId="0" borderId="19" xfId="0" applyFont="1" applyBorder="1" applyAlignment="1">
      <alignment horizontal="center" vertical="center"/>
    </xf>
    <xf numFmtId="0" fontId="39" fillId="0" borderId="20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54" fillId="37" borderId="27" xfId="0" applyFont="1" applyFill="1" applyBorder="1" applyAlignment="1">
      <alignment horizontal="center" vertical="center" wrapText="1"/>
    </xf>
    <xf numFmtId="0" fontId="54" fillId="37" borderId="33" xfId="0" applyFont="1" applyFill="1" applyBorder="1" applyAlignment="1">
      <alignment horizontal="center" vertical="center" wrapText="1"/>
    </xf>
    <xf numFmtId="0" fontId="54" fillId="37" borderId="36" xfId="0" applyFont="1" applyFill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 wrapText="1"/>
    </xf>
    <xf numFmtId="0" fontId="53" fillId="0" borderId="33" xfId="0" applyFont="1" applyBorder="1" applyAlignment="1">
      <alignment horizontal="center" vertical="center" wrapText="1"/>
    </xf>
    <xf numFmtId="0" fontId="53" fillId="0" borderId="36" xfId="0" applyFont="1" applyBorder="1" applyAlignment="1">
      <alignment horizontal="center" vertical="center" wrapText="1"/>
    </xf>
    <xf numFmtId="0" fontId="39" fillId="0" borderId="21" xfId="0" applyFont="1" applyBorder="1" applyAlignment="1">
      <alignment horizontal="center" vertical="center"/>
    </xf>
    <xf numFmtId="0" fontId="39" fillId="0" borderId="22" xfId="0" applyFont="1" applyBorder="1" applyAlignment="1">
      <alignment horizontal="center" vertical="center"/>
    </xf>
    <xf numFmtId="0" fontId="39" fillId="0" borderId="23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 wrapText="1"/>
    </xf>
    <xf numFmtId="0" fontId="32" fillId="0" borderId="15" xfId="0" applyFont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 wrapText="1"/>
    </xf>
    <xf numFmtId="0" fontId="32" fillId="0" borderId="21" xfId="0" applyFont="1" applyBorder="1" applyAlignment="1">
      <alignment horizontal="center"/>
    </xf>
    <xf numFmtId="0" fontId="32" fillId="0" borderId="22" xfId="0" applyFont="1" applyBorder="1" applyAlignment="1">
      <alignment horizontal="center"/>
    </xf>
    <xf numFmtId="0" fontId="32" fillId="0" borderId="23" xfId="0" applyFont="1" applyBorder="1" applyAlignment="1">
      <alignment horizontal="center"/>
    </xf>
    <xf numFmtId="0" fontId="39" fillId="36" borderId="33" xfId="0" applyFont="1" applyFill="1" applyBorder="1" applyAlignment="1">
      <alignment horizontal="center" vertical="center" wrapText="1"/>
    </xf>
    <xf numFmtId="0" fontId="39" fillId="36" borderId="36" xfId="0" applyFont="1" applyFill="1" applyBorder="1" applyAlignment="1">
      <alignment horizontal="center" vertical="center" wrapText="1"/>
    </xf>
    <xf numFmtId="0" fontId="33" fillId="0" borderId="27" xfId="0" applyFont="1" applyBorder="1" applyAlignment="1">
      <alignment horizontal="center" vertical="center"/>
    </xf>
    <xf numFmtId="0" fontId="33" fillId="0" borderId="33" xfId="0" applyFont="1" applyBorder="1" applyAlignment="1">
      <alignment horizontal="center" vertical="center"/>
    </xf>
    <xf numFmtId="0" fontId="33" fillId="0" borderId="36" xfId="0" applyFont="1" applyBorder="1" applyAlignment="1">
      <alignment horizontal="center" vertical="center"/>
    </xf>
    <xf numFmtId="0" fontId="35" fillId="35" borderId="33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 wrapText="1"/>
    </xf>
    <xf numFmtId="0" fontId="36" fillId="0" borderId="33" xfId="0" applyFont="1" applyBorder="1" applyAlignment="1">
      <alignment horizontal="center" vertical="center" wrapText="1"/>
    </xf>
    <xf numFmtId="0" fontId="36" fillId="0" borderId="36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1" fillId="35" borderId="0" xfId="0" applyFont="1" applyFill="1" applyAlignment="1">
      <alignment horizontal="center" vertical="center"/>
    </xf>
    <xf numFmtId="0" fontId="31" fillId="35" borderId="19" xfId="0" applyFont="1" applyFill="1" applyBorder="1" applyAlignment="1">
      <alignment horizontal="center" vertical="center"/>
    </xf>
    <xf numFmtId="0" fontId="32" fillId="0" borderId="13" xfId="0" applyFont="1" applyBorder="1" applyAlignment="1">
      <alignment horizontal="center" vertical="center"/>
    </xf>
    <xf numFmtId="0" fontId="32" fillId="0" borderId="18" xfId="0" applyFont="1" applyBorder="1" applyAlignment="1">
      <alignment horizontal="center" vertical="center"/>
    </xf>
    <xf numFmtId="0" fontId="0" fillId="38" borderId="45" xfId="0" applyFill="1" applyBorder="1"/>
    <xf numFmtId="0" fontId="0" fillId="38" borderId="34" xfId="0" applyFill="1" applyBorder="1"/>
    <xf numFmtId="0" fontId="0" fillId="37" borderId="34" xfId="0" applyFill="1" applyBorder="1"/>
    <xf numFmtId="0" fontId="0" fillId="0" borderId="34" xfId="0" applyBorder="1"/>
    <xf numFmtId="0" fontId="0" fillId="0" borderId="58" xfId="0" applyBorder="1"/>
    <xf numFmtId="0" fontId="39" fillId="36" borderId="59" xfId="0" applyFont="1" applyFill="1" applyBorder="1"/>
    <xf numFmtId="0" fontId="39" fillId="36" borderId="60" xfId="0" applyFont="1" applyFill="1" applyBorder="1"/>
    <xf numFmtId="3" fontId="39" fillId="36" borderId="35" xfId="0" applyNumberFormat="1" applyFont="1" applyFill="1" applyBorder="1"/>
    <xf numFmtId="3" fontId="0" fillId="35" borderId="29" xfId="0" applyNumberFormat="1" applyFill="1" applyBorder="1"/>
    <xf numFmtId="3" fontId="45" fillId="35" borderId="29" xfId="0" applyNumberFormat="1" applyFont="1" applyFill="1" applyBorder="1"/>
    <xf numFmtId="4" fontId="40" fillId="35" borderId="31" xfId="0" applyNumberFormat="1" applyFont="1" applyFill="1" applyBorder="1"/>
    <xf numFmtId="3" fontId="43" fillId="36" borderId="29" xfId="0" applyNumberFormat="1" applyFont="1" applyFill="1" applyBorder="1"/>
    <xf numFmtId="0" fontId="0" fillId="0" borderId="37" xfId="0" applyBorder="1"/>
    <xf numFmtId="166" fontId="0" fillId="35" borderId="33" xfId="0" applyNumberFormat="1" applyFill="1" applyBorder="1"/>
    <xf numFmtId="166" fontId="0" fillId="35" borderId="61" xfId="0" applyNumberFormat="1" applyFill="1" applyBorder="1"/>
    <xf numFmtId="166" fontId="0" fillId="35" borderId="51" xfId="0" applyNumberFormat="1" applyFill="1" applyBorder="1"/>
    <xf numFmtId="166" fontId="0" fillId="35" borderId="40" xfId="0" applyNumberFormat="1" applyFill="1" applyBorder="1"/>
    <xf numFmtId="166" fontId="0" fillId="35" borderId="62" xfId="0" applyNumberFormat="1" applyFill="1" applyBorder="1"/>
    <xf numFmtId="0" fontId="39" fillId="36" borderId="50" xfId="0" applyFont="1" applyFill="1" applyBorder="1"/>
    <xf numFmtId="0" fontId="32" fillId="0" borderId="13" xfId="0" applyFont="1" applyBorder="1" applyAlignment="1">
      <alignment horizontal="center"/>
    </xf>
    <xf numFmtId="0" fontId="32" fillId="0" borderId="14" xfId="0" applyFont="1" applyBorder="1" applyAlignment="1">
      <alignment horizontal="center"/>
    </xf>
    <xf numFmtId="0" fontId="32" fillId="0" borderId="15" xfId="0" applyFont="1" applyBorder="1" applyAlignment="1">
      <alignment horizontal="center"/>
    </xf>
    <xf numFmtId="0" fontId="32" fillId="0" borderId="53" xfId="0" applyFont="1" applyBorder="1" applyAlignment="1">
      <alignment horizontal="center"/>
    </xf>
    <xf numFmtId="0" fontId="32" fillId="0" borderId="54" xfId="0" applyFont="1" applyBorder="1" applyAlignment="1">
      <alignment horizontal="center"/>
    </xf>
    <xf numFmtId="4" fontId="32" fillId="0" borderId="55" xfId="0" applyNumberFormat="1" applyFont="1" applyBorder="1" applyAlignment="1">
      <alignment horizontal="center" wrapText="1"/>
    </xf>
    <xf numFmtId="0" fontId="32" fillId="0" borderId="15" xfId="0" applyFont="1" applyBorder="1" applyAlignment="1">
      <alignment horizontal="center" vertical="center"/>
    </xf>
    <xf numFmtId="0" fontId="32" fillId="0" borderId="27" xfId="0" applyFont="1" applyBorder="1" applyAlignment="1">
      <alignment horizontal="center"/>
    </xf>
    <xf numFmtId="0" fontId="32" fillId="0" borderId="63" xfId="0" applyFont="1" applyBorder="1" applyAlignment="1">
      <alignment horizontal="center"/>
    </xf>
    <xf numFmtId="0" fontId="32" fillId="0" borderId="55" xfId="0" applyFont="1" applyBorder="1" applyAlignment="1">
      <alignment horizontal="center"/>
    </xf>
    <xf numFmtId="0" fontId="32" fillId="0" borderId="56" xfId="0" applyFont="1" applyBorder="1" applyAlignment="1">
      <alignment horizontal="center"/>
    </xf>
    <xf numFmtId="0" fontId="32" fillId="0" borderId="57" xfId="0" applyFont="1" applyBorder="1" applyAlignment="1">
      <alignment horizont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9.1022443890274314</c:v>
                </c:pt>
                <c:pt idx="1">
                  <c:v>23.981712385702412</c:v>
                </c:pt>
                <c:pt idx="2">
                  <c:v>41.313383208645057</c:v>
                </c:pt>
                <c:pt idx="3">
                  <c:v>0</c:v>
                </c:pt>
                <c:pt idx="4">
                  <c:v>25.602660016625105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994</c:v>
                </c:pt>
                <c:pt idx="2">
                  <c:v>577</c:v>
                </c:pt>
                <c:pt idx="3">
                  <c:v>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829</c:v>
                </c:pt>
                <c:pt idx="2">
                  <c:v>889</c:v>
                </c:pt>
                <c:pt idx="3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67</c:v>
                </c:pt>
                <c:pt idx="2">
                  <c:v>1203</c:v>
                </c:pt>
                <c:pt idx="3">
                  <c:v>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12</c:v>
                </c:pt>
                <c:pt idx="1">
                  <c:v>81</c:v>
                </c:pt>
                <c:pt idx="2">
                  <c:v>64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48</c:v>
                </c:pt>
                <c:pt idx="1">
                  <c:v>108</c:v>
                </c:pt>
                <c:pt idx="2">
                  <c:v>41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366</c:v>
                </c:pt>
                <c:pt idx="1">
                  <c:v>126</c:v>
                </c:pt>
                <c:pt idx="2">
                  <c:v>12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531353395224297"/>
                  <c:y val="-0.1647604903389202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5305503687434552"/>
                  <c:y val="-0.14387051330134681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1.4947005393043762E-2"/>
                  <c:y val="0.1537924675999635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704514794817847"/>
                      <c:h val="0.1709371935281183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6476653837775035"/>
                  <c:y val="0.19460215273492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7715458388264375"/>
                  <c:y val="8.33993710261734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7037426066821376"/>
                  <c:y val="-7.802517665250442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157900294781928"/>
                      <c:h val="0.171925263395109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3.5657457587457246E-3"/>
                  <c:y val="-7.00325753282450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844507241026175"/>
                      <c:h val="0.1525864932452470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Ost. azijske zemlje</c:v>
                </c:pt>
                <c:pt idx="2">
                  <c:v>Albanija</c:v>
                </c:pt>
                <c:pt idx="3">
                  <c:v>Ost. afričke zemlje</c:v>
                </c:pt>
                <c:pt idx="4">
                  <c:v>Poljska</c:v>
                </c:pt>
                <c:pt idx="5">
                  <c:v>BiH</c:v>
                </c:pt>
                <c:pt idx="6">
                  <c:v>Makedonija</c:v>
                </c:pt>
                <c:pt idx="7">
                  <c:v>Slovenija</c:v>
                </c:pt>
                <c:pt idx="8">
                  <c:v>Kosovo</c:v>
                </c:pt>
                <c:pt idx="9">
                  <c:v>Njemačka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27.877094972067042</c:v>
                </c:pt>
                <c:pt idx="1">
                  <c:v>21.843575418994412</c:v>
                </c:pt>
                <c:pt idx="2">
                  <c:v>12.681564245810057</c:v>
                </c:pt>
                <c:pt idx="3">
                  <c:v>9.2737430167597772</c:v>
                </c:pt>
                <c:pt idx="4">
                  <c:v>8.7709497206703908</c:v>
                </c:pt>
                <c:pt idx="5">
                  <c:v>3.5754189944134076</c:v>
                </c:pt>
                <c:pt idx="6">
                  <c:v>3.4636871508379885</c:v>
                </c:pt>
                <c:pt idx="7">
                  <c:v>2.7932960893854748</c:v>
                </c:pt>
                <c:pt idx="8">
                  <c:v>1.7318435754189943</c:v>
                </c:pt>
                <c:pt idx="9">
                  <c:v>1.7318435754189943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zoomScale="130" zoomScaleNormal="130" workbookViewId="0">
      <selection activeCell="A13" sqref="A1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60"/>
      <c r="B1" s="160"/>
      <c r="C1" s="160"/>
      <c r="D1" s="160"/>
    </row>
    <row r="2" spans="1:6" ht="59.25" customHeight="1" x14ac:dyDescent="0.3">
      <c r="A2" s="160"/>
      <c r="B2" s="160"/>
      <c r="C2" s="160"/>
      <c r="D2" s="160"/>
    </row>
    <row r="3" spans="1:6" ht="22.5" customHeight="1" x14ac:dyDescent="0.3">
      <c r="A3" s="160"/>
      <c r="B3" s="160"/>
      <c r="C3" s="160"/>
      <c r="D3" s="160"/>
    </row>
    <row r="4" spans="1:6" ht="200.25" customHeight="1" x14ac:dyDescent="0.25">
      <c r="A4" s="161" t="s">
        <v>102</v>
      </c>
      <c r="B4" s="162"/>
      <c r="C4" s="162"/>
      <c r="D4" s="162"/>
      <c r="E4" s="162"/>
      <c r="F4" s="163"/>
    </row>
    <row r="5" spans="1:6" ht="15" customHeight="1" x14ac:dyDescent="0.3">
      <c r="A5" s="123" t="s">
        <v>0</v>
      </c>
      <c r="B5" s="159"/>
      <c r="C5" s="159"/>
    </row>
    <row r="6" spans="1:6" ht="15" customHeight="1" x14ac:dyDescent="0.3">
      <c r="A6" s="159"/>
      <c r="B6" s="159"/>
      <c r="C6" s="159"/>
    </row>
    <row r="7" spans="1:6" ht="15" customHeight="1" x14ac:dyDescent="0.3">
      <c r="B7" s="159"/>
      <c r="C7" s="159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zoomScale="70" zoomScaleNormal="70" zoomScalePageLayoutView="60" workbookViewId="0">
      <selection activeCell="C8" sqref="C8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18" t="s">
        <v>101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</row>
    <row r="2" spans="1:29" ht="9.9499999999999993" customHeight="1" x14ac:dyDescent="0.25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</row>
    <row r="3" spans="1:29" ht="9.9499999999999993" customHeight="1" thickBot="1" x14ac:dyDescent="0.3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</row>
    <row r="4" spans="1:29" ht="15" customHeight="1" thickBot="1" x14ac:dyDescent="0.3">
      <c r="A4" s="229" t="s">
        <v>1</v>
      </c>
      <c r="B4" s="230"/>
      <c r="C4" s="233" t="s">
        <v>2</v>
      </c>
      <c r="D4" s="234"/>
      <c r="E4" s="234"/>
      <c r="F4" s="235"/>
      <c r="G4" s="233" t="s">
        <v>3</v>
      </c>
      <c r="H4" s="234"/>
      <c r="I4" s="234"/>
      <c r="J4" s="235"/>
      <c r="K4" s="226" t="s">
        <v>78</v>
      </c>
      <c r="L4" s="227"/>
      <c r="M4" s="227"/>
      <c r="N4" s="227"/>
      <c r="O4" s="227"/>
      <c r="P4" s="227"/>
      <c r="Q4" s="228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</row>
    <row r="5" spans="1:29" ht="15" customHeight="1" thickBot="1" x14ac:dyDescent="0.3">
      <c r="A5" s="231"/>
      <c r="B5" s="232"/>
      <c r="C5" s="195" t="s">
        <v>4</v>
      </c>
      <c r="D5" s="196" t="s">
        <v>5</v>
      </c>
      <c r="E5" s="196" t="s">
        <v>6</v>
      </c>
      <c r="F5" s="197" t="s">
        <v>7</v>
      </c>
      <c r="G5" s="198" t="s">
        <v>4</v>
      </c>
      <c r="H5" s="196" t="s">
        <v>5</v>
      </c>
      <c r="I5" s="196" t="s">
        <v>6</v>
      </c>
      <c r="J5" s="199" t="s">
        <v>7</v>
      </c>
      <c r="K5" s="83"/>
      <c r="L5" s="84"/>
      <c r="M5" s="84"/>
      <c r="N5" s="84"/>
      <c r="O5" s="84"/>
      <c r="P5" s="84"/>
      <c r="Q5" s="85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</row>
    <row r="6" spans="1:29" ht="15" customHeight="1" x14ac:dyDescent="0.25">
      <c r="A6" s="238" t="s">
        <v>8</v>
      </c>
      <c r="B6" s="201" t="s">
        <v>97</v>
      </c>
      <c r="C6" s="70">
        <v>4</v>
      </c>
      <c r="D6" s="22">
        <v>8</v>
      </c>
      <c r="E6" s="22">
        <f>SUM(C6:D6)</f>
        <v>12</v>
      </c>
      <c r="F6" s="23">
        <f>E6/E42*100</f>
        <v>6</v>
      </c>
      <c r="G6" s="70">
        <v>36</v>
      </c>
      <c r="H6" s="22">
        <v>183</v>
      </c>
      <c r="I6" s="22">
        <f>SUM(G6:H6)</f>
        <v>219</v>
      </c>
      <c r="J6" s="62">
        <f>I6/I42*100</f>
        <v>9.1022443890274314</v>
      </c>
      <c r="K6" s="48"/>
      <c r="L6" s="49"/>
      <c r="M6" s="82"/>
      <c r="N6" s="82"/>
      <c r="O6" s="82"/>
      <c r="P6" s="49"/>
      <c r="Q6" s="50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</row>
    <row r="7" spans="1:29" ht="15" customHeight="1" x14ac:dyDescent="0.25">
      <c r="A7" s="239"/>
      <c r="B7" s="202" t="s">
        <v>93</v>
      </c>
      <c r="C7" s="74">
        <v>3</v>
      </c>
      <c r="D7" s="5">
        <v>45</v>
      </c>
      <c r="E7" s="5">
        <f>SUM(C7:D7)</f>
        <v>48</v>
      </c>
      <c r="F7" s="6">
        <f>E7/E43*100</f>
        <v>21.333333333333336</v>
      </c>
      <c r="G7" s="74">
        <v>55</v>
      </c>
      <c r="H7" s="5">
        <v>873</v>
      </c>
      <c r="I7" s="5">
        <f>SUM(G7:H7)</f>
        <v>928</v>
      </c>
      <c r="J7" s="63">
        <f>I7/I43*100</f>
        <v>28.695114409400123</v>
      </c>
      <c r="K7" s="51"/>
      <c r="L7" s="76"/>
      <c r="Q7" s="52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</row>
    <row r="8" spans="1:29" ht="15" customHeight="1" x14ac:dyDescent="0.25">
      <c r="A8" s="239"/>
      <c r="B8" s="202" t="s">
        <v>9</v>
      </c>
      <c r="C8" s="74">
        <v>232</v>
      </c>
      <c r="D8" s="5">
        <v>134</v>
      </c>
      <c r="E8" s="5">
        <f>SUM(C8:D8)</f>
        <v>366</v>
      </c>
      <c r="F8" s="6">
        <f>E8/E44*100</f>
        <v>69.714285714285722</v>
      </c>
      <c r="G8" s="74">
        <v>441</v>
      </c>
      <c r="H8" s="5">
        <v>613</v>
      </c>
      <c r="I8" s="5">
        <f>SUM(G8:H8)</f>
        <v>1054</v>
      </c>
      <c r="J8" s="63">
        <f>I8/I44*100</f>
        <v>39.698681732580035</v>
      </c>
      <c r="K8" s="51"/>
      <c r="L8" s="76"/>
      <c r="Q8" s="52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</row>
    <row r="9" spans="1:29" ht="15" customHeight="1" x14ac:dyDescent="0.25">
      <c r="A9" s="239"/>
      <c r="B9" s="202" t="s">
        <v>98</v>
      </c>
      <c r="C9" s="8">
        <f>C6/C7*100</f>
        <v>133.33333333333331</v>
      </c>
      <c r="D9" s="7">
        <f>D6/D7*100</f>
        <v>17.777777777777779</v>
      </c>
      <c r="E9" s="7">
        <f>E6/E7*100</f>
        <v>25</v>
      </c>
      <c r="F9" s="6"/>
      <c r="G9" s="8">
        <f>G6/G7*100</f>
        <v>65.454545454545453</v>
      </c>
      <c r="H9" s="7">
        <f>H6/H7*100</f>
        <v>20.962199312714777</v>
      </c>
      <c r="I9" s="7">
        <f>I6/I7*100</f>
        <v>23.599137931034484</v>
      </c>
      <c r="J9" s="63"/>
      <c r="K9" s="51"/>
      <c r="L9" s="76"/>
      <c r="Q9" s="52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</row>
    <row r="10" spans="1:29" ht="15" customHeight="1" x14ac:dyDescent="0.25">
      <c r="A10" s="239"/>
      <c r="B10" s="202" t="s">
        <v>99</v>
      </c>
      <c r="C10" s="8">
        <f>C6/C8*100</f>
        <v>1.7241379310344827</v>
      </c>
      <c r="D10" s="7">
        <f>D6/D8*100</f>
        <v>5.9701492537313428</v>
      </c>
      <c r="E10" s="7">
        <f>E6/E8*100</f>
        <v>3.278688524590164</v>
      </c>
      <c r="F10" s="6"/>
      <c r="G10" s="8">
        <f>G6/G8*100</f>
        <v>8.1632653061224492</v>
      </c>
      <c r="H10" s="7">
        <f>H6/H8*100</f>
        <v>29.853181076672104</v>
      </c>
      <c r="I10" s="7">
        <f>I6/I8*100</f>
        <v>20.777988614800762</v>
      </c>
      <c r="J10" s="63"/>
      <c r="K10" s="51"/>
      <c r="L10" s="76"/>
      <c r="M10" s="76"/>
      <c r="N10" s="76"/>
      <c r="O10" s="76"/>
      <c r="Q10" s="52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</row>
    <row r="11" spans="1:29" ht="15" customHeight="1" thickBot="1" x14ac:dyDescent="0.3">
      <c r="A11" s="240"/>
      <c r="B11" s="203" t="s">
        <v>7</v>
      </c>
      <c r="C11" s="14">
        <f>C6/E6*100</f>
        <v>33.333333333333329</v>
      </c>
      <c r="D11" s="15">
        <f>D6/E6*100</f>
        <v>66.666666666666657</v>
      </c>
      <c r="E11" s="15">
        <f>SUM(C11:D11)</f>
        <v>99.999999999999986</v>
      </c>
      <c r="F11" s="16"/>
      <c r="G11" s="14">
        <f>G6/I6*100</f>
        <v>16.43835616438356</v>
      </c>
      <c r="H11" s="15">
        <f>H6/I6*100</f>
        <v>83.561643835616437</v>
      </c>
      <c r="I11" s="15">
        <f>SUM(G11:H11)</f>
        <v>100</v>
      </c>
      <c r="J11" s="64"/>
      <c r="K11" s="51"/>
      <c r="Q11" s="52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</row>
    <row r="12" spans="1:29" ht="15" customHeight="1" x14ac:dyDescent="0.25">
      <c r="A12" s="241" t="s">
        <v>10</v>
      </c>
      <c r="B12" s="201" t="s">
        <v>97</v>
      </c>
      <c r="C12" s="73">
        <v>45</v>
      </c>
      <c r="D12" s="25">
        <v>36</v>
      </c>
      <c r="E12" s="25">
        <f>SUM(C12:D12)</f>
        <v>81</v>
      </c>
      <c r="F12" s="26">
        <f>E12/E42*100</f>
        <v>40.5</v>
      </c>
      <c r="G12" s="73">
        <v>300</v>
      </c>
      <c r="H12" s="25">
        <v>277</v>
      </c>
      <c r="I12" s="25">
        <f>SUM(G12:H12)</f>
        <v>577</v>
      </c>
      <c r="J12" s="65">
        <f>I12/I42*100</f>
        <v>23.981712385702412</v>
      </c>
      <c r="K12" s="51"/>
      <c r="M12" s="76" t="str">
        <f>A6</f>
        <v>HOTELI</v>
      </c>
      <c r="N12" s="76" t="str">
        <f>A12</f>
        <v>OBJEKTI U DOMAĆINSTVU</v>
      </c>
      <c r="O12" s="76" t="str">
        <f>A18</f>
        <v>OSTALI UGOSTITELJSKI OBJEKTI ZA SMJEŠTAJ</v>
      </c>
      <c r="P12" s="76" t="str">
        <f>A24</f>
        <v>KAMPOVI</v>
      </c>
      <c r="Q12" s="52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</row>
    <row r="13" spans="1:29" ht="15" customHeight="1" x14ac:dyDescent="0.25">
      <c r="A13" s="241"/>
      <c r="B13" s="202" t="s">
        <v>93</v>
      </c>
      <c r="C13" s="74">
        <v>57</v>
      </c>
      <c r="D13" s="5">
        <v>51</v>
      </c>
      <c r="E13" s="5">
        <f>SUM(C13:D13)</f>
        <v>108</v>
      </c>
      <c r="F13" s="6">
        <f>E13/E43*100</f>
        <v>48</v>
      </c>
      <c r="G13" s="74">
        <v>331</v>
      </c>
      <c r="H13" s="5">
        <v>558</v>
      </c>
      <c r="I13" s="5">
        <f>SUM(G13:H13)</f>
        <v>889</v>
      </c>
      <c r="J13" s="63">
        <f>I13/I43*100</f>
        <v>27.489177489177489</v>
      </c>
      <c r="K13" s="51"/>
      <c r="L13" s="76" t="str">
        <f>B6</f>
        <v>2024.</v>
      </c>
      <c r="M13" s="87">
        <f>E6</f>
        <v>12</v>
      </c>
      <c r="N13" s="87">
        <f>E12</f>
        <v>81</v>
      </c>
      <c r="O13" s="87">
        <f>E18</f>
        <v>64</v>
      </c>
      <c r="P13" s="1">
        <f>E24</f>
        <v>0</v>
      </c>
      <c r="Q13" s="52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</row>
    <row r="14" spans="1:29" ht="15" customHeight="1" x14ac:dyDescent="0.25">
      <c r="A14" s="241"/>
      <c r="B14" s="202" t="s">
        <v>9</v>
      </c>
      <c r="C14" s="74">
        <v>94</v>
      </c>
      <c r="D14" s="5">
        <v>32</v>
      </c>
      <c r="E14" s="5">
        <f>C14+D14</f>
        <v>126</v>
      </c>
      <c r="F14" s="6">
        <f>E14/E44*100</f>
        <v>24</v>
      </c>
      <c r="G14" s="74">
        <v>832</v>
      </c>
      <c r="H14" s="5">
        <v>371</v>
      </c>
      <c r="I14" s="5">
        <f>SUM(G14:H14)</f>
        <v>1203</v>
      </c>
      <c r="J14" s="63">
        <f>I14/I44*100</f>
        <v>45.310734463276837</v>
      </c>
      <c r="K14" s="51"/>
      <c r="L14" s="76" t="str">
        <f>B7</f>
        <v>2023.</v>
      </c>
      <c r="M14" s="87">
        <f>E7</f>
        <v>48</v>
      </c>
      <c r="N14" s="87">
        <f>E13</f>
        <v>108</v>
      </c>
      <c r="O14" s="88">
        <f>E19</f>
        <v>41</v>
      </c>
      <c r="P14" s="1">
        <f>E25</f>
        <v>0</v>
      </c>
      <c r="Q14" s="52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</row>
    <row r="15" spans="1:29" ht="15" customHeight="1" x14ac:dyDescent="0.25">
      <c r="A15" s="241"/>
      <c r="B15" s="202" t="s">
        <v>98</v>
      </c>
      <c r="C15" s="13">
        <f>C12/C13*100</f>
        <v>78.94736842105263</v>
      </c>
      <c r="D15" s="9">
        <f>D12/D13*11</f>
        <v>7.764705882352942</v>
      </c>
      <c r="E15" s="9">
        <f>E12/E13*100</f>
        <v>75</v>
      </c>
      <c r="F15" s="6"/>
      <c r="G15" s="13">
        <f>G12/G13*100</f>
        <v>90.634441087613297</v>
      </c>
      <c r="H15" s="9">
        <f>H12/H13*100</f>
        <v>49.641577060931901</v>
      </c>
      <c r="I15" s="9">
        <f>I12/I13*100</f>
        <v>64.904386951631039</v>
      </c>
      <c r="J15" s="63"/>
      <c r="K15" s="51"/>
      <c r="L15" s="76" t="str">
        <f>B8</f>
        <v>2019.</v>
      </c>
      <c r="M15" s="87">
        <f>E8</f>
        <v>366</v>
      </c>
      <c r="N15" s="87">
        <f>E14</f>
        <v>126</v>
      </c>
      <c r="O15" s="88">
        <f>E20</f>
        <v>12</v>
      </c>
      <c r="P15" s="1">
        <f>E26</f>
        <v>0</v>
      </c>
      <c r="Q15" s="52"/>
      <c r="S15" s="86"/>
      <c r="T15" s="86"/>
      <c r="U15" s="76"/>
      <c r="V15" s="76"/>
      <c r="W15" s="76"/>
      <c r="X15" s="76"/>
      <c r="Y15" s="76"/>
      <c r="Z15" s="76"/>
      <c r="AA15" s="76"/>
      <c r="AB15" s="86"/>
      <c r="AC15" s="86"/>
    </row>
    <row r="16" spans="1:29" ht="15" customHeight="1" x14ac:dyDescent="0.25">
      <c r="A16" s="241"/>
      <c r="B16" s="202" t="s">
        <v>99</v>
      </c>
      <c r="C16" s="13">
        <f>C12/C14*100</f>
        <v>47.872340425531917</v>
      </c>
      <c r="D16" s="9">
        <f>D12/D14*100</f>
        <v>112.5</v>
      </c>
      <c r="E16" s="9">
        <f>E12/E14*100</f>
        <v>64.285714285714292</v>
      </c>
      <c r="F16" s="6"/>
      <c r="G16" s="13">
        <f>G12/G14*100</f>
        <v>36.057692307692307</v>
      </c>
      <c r="H16" s="9">
        <f>H12/H14*100</f>
        <v>74.66307277628033</v>
      </c>
      <c r="I16" s="9">
        <f>I12/I14*100</f>
        <v>47.963424771404824</v>
      </c>
      <c r="J16" s="63"/>
      <c r="K16" s="51"/>
      <c r="Q16" s="52"/>
      <c r="S16" s="86"/>
      <c r="T16" s="86"/>
      <c r="U16" s="76"/>
      <c r="V16" s="87"/>
      <c r="W16" s="87"/>
      <c r="X16" s="190"/>
      <c r="Y16" s="191"/>
      <c r="Z16" s="87"/>
      <c r="AA16" s="190"/>
      <c r="AB16" s="86"/>
      <c r="AC16" s="86"/>
    </row>
    <row r="17" spans="1:29" ht="15" customHeight="1" thickBot="1" x14ac:dyDescent="0.3">
      <c r="A17" s="241"/>
      <c r="B17" s="204" t="s">
        <v>7</v>
      </c>
      <c r="C17" s="10">
        <f>C12/E12*100</f>
        <v>55.555555555555557</v>
      </c>
      <c r="D17" s="11">
        <f>D12/E12*100</f>
        <v>44.444444444444443</v>
      </c>
      <c r="E17" s="11">
        <f>SUM(C17:D17)</f>
        <v>100</v>
      </c>
      <c r="F17" s="12"/>
      <c r="G17" s="10">
        <f>G12/I12*100</f>
        <v>51.993067590987877</v>
      </c>
      <c r="H17" s="11">
        <f>H12/I12*100</f>
        <v>48.00693240901213</v>
      </c>
      <c r="I17" s="11">
        <f>SUM(G17:H17)</f>
        <v>100</v>
      </c>
      <c r="J17" s="66"/>
      <c r="K17" s="51"/>
      <c r="Q17" s="52"/>
      <c r="S17" s="86"/>
      <c r="T17" s="86"/>
      <c r="U17" s="76"/>
      <c r="V17" s="87"/>
      <c r="W17" s="87"/>
      <c r="X17" s="192"/>
      <c r="Y17" s="191"/>
      <c r="Z17" s="87"/>
      <c r="AA17" s="192"/>
      <c r="AB17" s="86"/>
      <c r="AC17" s="86"/>
    </row>
    <row r="18" spans="1:29" ht="15" customHeight="1" thickBot="1" x14ac:dyDescent="0.3">
      <c r="A18" s="242" t="s">
        <v>11</v>
      </c>
      <c r="B18" s="201" t="s">
        <v>97</v>
      </c>
      <c r="C18" s="70">
        <v>7</v>
      </c>
      <c r="D18" s="22">
        <v>57</v>
      </c>
      <c r="E18" s="22">
        <f>C18+D18</f>
        <v>64</v>
      </c>
      <c r="F18" s="23">
        <f>E18/E42*100</f>
        <v>32</v>
      </c>
      <c r="G18" s="70">
        <v>163</v>
      </c>
      <c r="H18" s="22">
        <v>831</v>
      </c>
      <c r="I18" s="22">
        <f>G18+H18</f>
        <v>994</v>
      </c>
      <c r="J18" s="62">
        <f>I18/I42*100</f>
        <v>41.313383208645057</v>
      </c>
      <c r="K18" s="53"/>
      <c r="L18" s="54"/>
      <c r="M18" s="54"/>
      <c r="N18" s="54"/>
      <c r="O18" s="54"/>
      <c r="P18" s="54"/>
      <c r="Q18" s="55"/>
      <c r="S18" s="86"/>
      <c r="T18" s="86"/>
      <c r="U18" s="76"/>
      <c r="V18" s="76"/>
      <c r="W18" s="76"/>
      <c r="X18" s="192"/>
      <c r="Y18" s="193"/>
      <c r="Z18" s="76"/>
      <c r="AA18" s="192"/>
      <c r="AB18" s="86"/>
      <c r="AC18" s="86"/>
    </row>
    <row r="19" spans="1:29" ht="15" customHeight="1" x14ac:dyDescent="0.25">
      <c r="A19" s="243"/>
      <c r="B19" s="202" t="s">
        <v>93</v>
      </c>
      <c r="C19" s="74">
        <v>10</v>
      </c>
      <c r="D19" s="5">
        <v>31</v>
      </c>
      <c r="E19" s="5">
        <f>SUM(C19:D19)</f>
        <v>41</v>
      </c>
      <c r="F19" s="6">
        <f>E19/E43*100</f>
        <v>18.222222222222221</v>
      </c>
      <c r="G19" s="74">
        <v>110</v>
      </c>
      <c r="H19" s="5">
        <v>719</v>
      </c>
      <c r="I19" s="5">
        <f>SUM(G19:H19)</f>
        <v>829</v>
      </c>
      <c r="J19" s="63">
        <f>I19/I43*100</f>
        <v>25.633889919604208</v>
      </c>
      <c r="K19" s="51"/>
      <c r="Q19" s="52"/>
      <c r="S19" s="86"/>
      <c r="T19" s="86"/>
      <c r="U19" s="76"/>
      <c r="V19" s="87"/>
      <c r="W19" s="87"/>
      <c r="X19" s="192"/>
      <c r="Y19" s="191"/>
      <c r="Z19" s="87"/>
      <c r="AA19" s="76"/>
      <c r="AB19" s="86"/>
      <c r="AC19" s="86"/>
    </row>
    <row r="20" spans="1:29" ht="15" customHeight="1" x14ac:dyDescent="0.25">
      <c r="A20" s="243"/>
      <c r="B20" s="202" t="s">
        <v>9</v>
      </c>
      <c r="C20" s="74">
        <v>12</v>
      </c>
      <c r="D20" s="5">
        <v>0</v>
      </c>
      <c r="E20" s="5">
        <f>C20+D20</f>
        <v>12</v>
      </c>
      <c r="F20" s="6">
        <f>E20/E44*100</f>
        <v>2.2857142857142856</v>
      </c>
      <c r="G20" s="74">
        <v>57</v>
      </c>
      <c r="H20" s="5">
        <v>10</v>
      </c>
      <c r="I20" s="5">
        <f>G20+H20</f>
        <v>67</v>
      </c>
      <c r="J20" s="63">
        <f>I20/I44*100</f>
        <v>2.5235404896421847</v>
      </c>
      <c r="K20" s="51"/>
      <c r="Q20" s="52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</row>
    <row r="21" spans="1:29" ht="15" customHeight="1" x14ac:dyDescent="0.25">
      <c r="A21" s="243"/>
      <c r="B21" s="202" t="s">
        <v>98</v>
      </c>
      <c r="C21" s="13">
        <f>C18/C19*100</f>
        <v>70</v>
      </c>
      <c r="D21" s="9">
        <f>D18/D19*100</f>
        <v>183.87096774193549</v>
      </c>
      <c r="E21" s="9">
        <f>E18/E19*100</f>
        <v>156.09756097560975</v>
      </c>
      <c r="F21" s="6"/>
      <c r="G21" s="13">
        <f>G18/G19*100</f>
        <v>148.18181818181819</v>
      </c>
      <c r="H21" s="9">
        <f>H18/H19*100</f>
        <v>115.57719054242004</v>
      </c>
      <c r="I21" s="9">
        <f>I18/I19*100</f>
        <v>119.90349819059108</v>
      </c>
      <c r="J21" s="63"/>
      <c r="K21" s="51"/>
      <c r="Q21" s="52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</row>
    <row r="22" spans="1:29" ht="15" customHeight="1" x14ac:dyDescent="0.25">
      <c r="A22" s="243"/>
      <c r="B22" s="202" t="s">
        <v>99</v>
      </c>
      <c r="C22" s="13">
        <f>C18/C20*100</f>
        <v>58.333333333333336</v>
      </c>
      <c r="D22" s="200" t="e">
        <f>D18/D20*100</f>
        <v>#DIV/0!</v>
      </c>
      <c r="E22" s="9">
        <f>E18/E20*100</f>
        <v>533.33333333333326</v>
      </c>
      <c r="F22" s="6"/>
      <c r="G22" s="13">
        <f>G18/G20*100</f>
        <v>285.96491228070175</v>
      </c>
      <c r="H22" s="9">
        <f>H18/H20*100</f>
        <v>8310</v>
      </c>
      <c r="I22" s="9">
        <f>I18/I20*100</f>
        <v>1483.5820895522388</v>
      </c>
      <c r="J22" s="63"/>
      <c r="K22" s="51"/>
      <c r="Q22" s="52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</row>
    <row r="23" spans="1:29" ht="15" customHeight="1" thickBot="1" x14ac:dyDescent="0.3">
      <c r="A23" s="244"/>
      <c r="B23" s="203" t="s">
        <v>7</v>
      </c>
      <c r="C23" s="14">
        <f>C18/E18*100</f>
        <v>10.9375</v>
      </c>
      <c r="D23" s="15">
        <f>D18/E18*100</f>
        <v>89.0625</v>
      </c>
      <c r="E23" s="15">
        <f>SUM(C23:D23)</f>
        <v>100</v>
      </c>
      <c r="F23" s="16"/>
      <c r="G23" s="14">
        <f>G18/I18*100</f>
        <v>16.398390342052313</v>
      </c>
      <c r="H23" s="15">
        <f>H18/I18*100</f>
        <v>83.601609657947691</v>
      </c>
      <c r="I23" s="15">
        <f>SUM(G23:H23)</f>
        <v>100</v>
      </c>
      <c r="J23" s="64"/>
      <c r="K23" s="51"/>
      <c r="Q23" s="52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</row>
    <row r="24" spans="1:29" ht="15" customHeight="1" x14ac:dyDescent="0.25">
      <c r="A24" s="245" t="s">
        <v>12</v>
      </c>
      <c r="B24" s="201" t="s">
        <v>97</v>
      </c>
      <c r="C24" s="73">
        <v>0</v>
      </c>
      <c r="D24" s="25">
        <v>0</v>
      </c>
      <c r="E24" s="24">
        <f>SUM(C24:D24)</f>
        <v>0</v>
      </c>
      <c r="F24" s="26">
        <f>E24/E42*100</f>
        <v>0</v>
      </c>
      <c r="G24" s="73">
        <v>0</v>
      </c>
      <c r="H24" s="25">
        <v>0</v>
      </c>
      <c r="I24" s="25">
        <f>SUM(G24:H24)</f>
        <v>0</v>
      </c>
      <c r="J24" s="65">
        <f>I24/I42*100</f>
        <v>0</v>
      </c>
      <c r="K24" s="51"/>
      <c r="M24" s="76" t="str">
        <f>B6</f>
        <v>2024.</v>
      </c>
      <c r="N24" s="76" t="str">
        <f>B7</f>
        <v>2023.</v>
      </c>
      <c r="O24" s="76" t="str">
        <f>B8</f>
        <v>2019.</v>
      </c>
      <c r="Q24" s="52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</row>
    <row r="25" spans="1:29" ht="15" customHeight="1" x14ac:dyDescent="0.25">
      <c r="A25" s="245"/>
      <c r="B25" s="202" t="s">
        <v>93</v>
      </c>
      <c r="C25" s="74">
        <v>0</v>
      </c>
      <c r="D25" s="5">
        <v>0</v>
      </c>
      <c r="E25" s="5">
        <f>SUM(C25:D25)</f>
        <v>0</v>
      </c>
      <c r="F25" s="6">
        <f>E25/E43*100</f>
        <v>0</v>
      </c>
      <c r="G25" s="74">
        <v>0</v>
      </c>
      <c r="H25" s="5">
        <v>0</v>
      </c>
      <c r="I25" s="5">
        <f>SUM(G25:H25)</f>
        <v>0</v>
      </c>
      <c r="J25" s="63">
        <f>I25/I43*100</f>
        <v>0</v>
      </c>
      <c r="K25" s="51"/>
      <c r="L25" s="76" t="s">
        <v>12</v>
      </c>
      <c r="M25" s="76">
        <f>I24</f>
        <v>0</v>
      </c>
      <c r="N25" s="76">
        <f>I25</f>
        <v>0</v>
      </c>
      <c r="O25" s="76">
        <f>I26</f>
        <v>0</v>
      </c>
      <c r="Q25" s="52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</row>
    <row r="26" spans="1:29" ht="15" customHeight="1" x14ac:dyDescent="0.25">
      <c r="A26" s="245"/>
      <c r="B26" s="202" t="s">
        <v>9</v>
      </c>
      <c r="C26" s="74">
        <v>0</v>
      </c>
      <c r="D26" s="5">
        <v>0</v>
      </c>
      <c r="E26" s="5">
        <f>SUM(C26:D26)</f>
        <v>0</v>
      </c>
      <c r="F26" s="6">
        <f>E26/E44*100</f>
        <v>0</v>
      </c>
      <c r="G26" s="74">
        <v>0</v>
      </c>
      <c r="H26" s="5">
        <v>0</v>
      </c>
      <c r="I26" s="4">
        <f>SUM(G26:H26)</f>
        <v>0</v>
      </c>
      <c r="J26" s="63">
        <f>I26/I44*100</f>
        <v>0</v>
      </c>
      <c r="K26" s="51"/>
      <c r="L26" s="76" t="str">
        <f>A18</f>
        <v>OSTALI UGOSTITELJSKI OBJEKTI ZA SMJEŠTAJ</v>
      </c>
      <c r="M26" s="88">
        <f>I18</f>
        <v>994</v>
      </c>
      <c r="N26" s="88">
        <f>I19</f>
        <v>829</v>
      </c>
      <c r="O26" s="88">
        <f>I20</f>
        <v>67</v>
      </c>
      <c r="Q26" s="52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</row>
    <row r="27" spans="1:29" ht="15" customHeight="1" x14ac:dyDescent="0.25">
      <c r="A27" s="245"/>
      <c r="B27" s="202" t="s">
        <v>98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3"/>
      <c r="K27" s="51"/>
      <c r="L27" s="76" t="s">
        <v>10</v>
      </c>
      <c r="M27" s="88">
        <f>I12</f>
        <v>577</v>
      </c>
      <c r="N27" s="88">
        <f>I13</f>
        <v>889</v>
      </c>
      <c r="O27" s="88">
        <f>I14</f>
        <v>1203</v>
      </c>
      <c r="Q27" s="52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</row>
    <row r="28" spans="1:29" ht="15" customHeight="1" x14ac:dyDescent="0.25">
      <c r="A28" s="245"/>
      <c r="B28" s="202" t="s">
        <v>99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3"/>
      <c r="K28" s="51"/>
      <c r="L28" s="76" t="s">
        <v>8</v>
      </c>
      <c r="M28" s="88">
        <f>I6</f>
        <v>219</v>
      </c>
      <c r="N28" s="88">
        <f>I7</f>
        <v>928</v>
      </c>
      <c r="O28" s="88">
        <f>I8</f>
        <v>1054</v>
      </c>
      <c r="Q28" s="52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</row>
    <row r="29" spans="1:29" ht="15" customHeight="1" thickBot="1" x14ac:dyDescent="0.3">
      <c r="A29" s="245"/>
      <c r="B29" s="204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66"/>
      <c r="K29" s="51"/>
      <c r="Q29" s="52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</row>
    <row r="30" spans="1:29" ht="15" customHeight="1" x14ac:dyDescent="0.25">
      <c r="A30" s="220" t="s">
        <v>13</v>
      </c>
      <c r="B30" s="205" t="s">
        <v>97</v>
      </c>
      <c r="C30" s="70">
        <f t="shared" ref="C30:J32" si="0">C6+C12+C18+C24</f>
        <v>56</v>
      </c>
      <c r="D30" s="22">
        <f t="shared" si="0"/>
        <v>101</v>
      </c>
      <c r="E30" s="22">
        <f t="shared" si="0"/>
        <v>157</v>
      </c>
      <c r="F30" s="23">
        <f t="shared" si="0"/>
        <v>78.5</v>
      </c>
      <c r="G30" s="70">
        <f t="shared" si="0"/>
        <v>499</v>
      </c>
      <c r="H30" s="22">
        <f t="shared" si="0"/>
        <v>1291</v>
      </c>
      <c r="I30" s="22">
        <f>I6+I12+I18+I24</f>
        <v>1790</v>
      </c>
      <c r="J30" s="62">
        <f t="shared" si="0"/>
        <v>74.397339983374906</v>
      </c>
      <c r="K30" s="51"/>
      <c r="Q30" s="52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</row>
    <row r="31" spans="1:29" ht="15" customHeight="1" x14ac:dyDescent="0.25">
      <c r="A31" s="221"/>
      <c r="B31" s="206" t="s">
        <v>91</v>
      </c>
      <c r="C31" s="72">
        <f t="shared" si="0"/>
        <v>70</v>
      </c>
      <c r="D31" s="37">
        <f t="shared" si="0"/>
        <v>127</v>
      </c>
      <c r="E31" s="37">
        <f t="shared" si="0"/>
        <v>197</v>
      </c>
      <c r="F31" s="38">
        <f t="shared" si="0"/>
        <v>87.555555555555571</v>
      </c>
      <c r="G31" s="72">
        <f t="shared" si="0"/>
        <v>496</v>
      </c>
      <c r="H31" s="37">
        <f t="shared" si="0"/>
        <v>2150</v>
      </c>
      <c r="I31" s="37">
        <f t="shared" si="0"/>
        <v>2646</v>
      </c>
      <c r="J31" s="67">
        <f t="shared" si="0"/>
        <v>81.818181818181813</v>
      </c>
      <c r="K31" s="59"/>
      <c r="L31" s="60"/>
      <c r="M31" s="60"/>
      <c r="N31" s="60"/>
      <c r="O31" s="60"/>
      <c r="P31" s="60"/>
      <c r="Q31" s="61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</row>
    <row r="32" spans="1:29" ht="15" customHeight="1" x14ac:dyDescent="0.25">
      <c r="A32" s="221"/>
      <c r="B32" s="206" t="s">
        <v>9</v>
      </c>
      <c r="C32" s="72">
        <f t="shared" si="0"/>
        <v>338</v>
      </c>
      <c r="D32" s="37">
        <f t="shared" si="0"/>
        <v>166</v>
      </c>
      <c r="E32" s="37">
        <f t="shared" si="0"/>
        <v>504</v>
      </c>
      <c r="F32" s="38">
        <f t="shared" si="0"/>
        <v>96.000000000000014</v>
      </c>
      <c r="G32" s="72">
        <f t="shared" si="0"/>
        <v>1330</v>
      </c>
      <c r="H32" s="37">
        <f t="shared" si="0"/>
        <v>994</v>
      </c>
      <c r="I32" s="37">
        <f t="shared" si="0"/>
        <v>2324</v>
      </c>
      <c r="J32" s="67">
        <f t="shared" si="0"/>
        <v>87.532956685499059</v>
      </c>
      <c r="K32" s="59"/>
      <c r="L32" s="60"/>
      <c r="M32" s="60"/>
      <c r="N32" s="60"/>
      <c r="O32" s="60"/>
      <c r="P32" s="60"/>
      <c r="Q32" s="61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</row>
    <row r="33" spans="1:17" ht="15" customHeight="1" thickBot="1" x14ac:dyDescent="0.3">
      <c r="A33" s="221"/>
      <c r="B33" s="206" t="s">
        <v>98</v>
      </c>
      <c r="C33" s="40">
        <f>C30/C31*100</f>
        <v>80</v>
      </c>
      <c r="D33" s="39">
        <f>D30/D31*100</f>
        <v>79.527559055118118</v>
      </c>
      <c r="E33" s="39">
        <f>E30/E31*100</f>
        <v>79.695431472081211</v>
      </c>
      <c r="F33" s="38"/>
      <c r="G33" s="40">
        <f>G30/G31*100</f>
        <v>100.60483870967742</v>
      </c>
      <c r="H33" s="39">
        <f>H30/H31*100</f>
        <v>60.046511627906973</v>
      </c>
      <c r="I33" s="39">
        <f>I30/I31*100</f>
        <v>67.649281934996225</v>
      </c>
      <c r="J33" s="67"/>
      <c r="K33" s="56"/>
      <c r="L33" s="57"/>
      <c r="M33" s="57"/>
      <c r="N33" s="57"/>
      <c r="O33" s="57"/>
      <c r="P33" s="57"/>
      <c r="Q33" s="58"/>
    </row>
    <row r="34" spans="1:17" ht="15" customHeight="1" x14ac:dyDescent="0.25">
      <c r="A34" s="221"/>
      <c r="B34" s="206" t="s">
        <v>99</v>
      </c>
      <c r="C34" s="40">
        <f>C30/C32*100</f>
        <v>16.568047337278109</v>
      </c>
      <c r="D34" s="39">
        <f>D30/D32*100</f>
        <v>60.843373493975903</v>
      </c>
      <c r="E34" s="39">
        <f>E30/E32*100</f>
        <v>31.150793650793652</v>
      </c>
      <c r="F34" s="38"/>
      <c r="G34" s="40">
        <f>G30/G32*100</f>
        <v>37.518796992481199</v>
      </c>
      <c r="H34" s="39">
        <f>H30/H32*100</f>
        <v>129.87927565392354</v>
      </c>
      <c r="I34" s="39">
        <f>I30/I32*100</f>
        <v>77.022375215146297</v>
      </c>
      <c r="J34" s="38"/>
      <c r="K34" s="212" t="s">
        <v>79</v>
      </c>
      <c r="L34" s="213"/>
      <c r="M34" s="213"/>
      <c r="N34" s="213"/>
      <c r="O34" s="213"/>
      <c r="P34" s="213"/>
      <c r="Q34" s="214"/>
    </row>
    <row r="35" spans="1:17" ht="15" customHeight="1" thickBot="1" x14ac:dyDescent="0.3">
      <c r="A35" s="222"/>
      <c r="B35" s="207" t="s">
        <v>7</v>
      </c>
      <c r="C35" s="45">
        <f>C30/E30*100</f>
        <v>35.668789808917197</v>
      </c>
      <c r="D35" s="43">
        <f>D30/E30*100</f>
        <v>64.331210191082803</v>
      </c>
      <c r="E35" s="43">
        <f>SUM(C35:D35)</f>
        <v>100</v>
      </c>
      <c r="F35" s="44"/>
      <c r="G35" s="45">
        <f>G30/I30*100</f>
        <v>27.877094972067042</v>
      </c>
      <c r="H35" s="43">
        <f>H30/I30*100</f>
        <v>72.122905027932958</v>
      </c>
      <c r="I35" s="43">
        <f>SUM(G35:H35)</f>
        <v>100</v>
      </c>
      <c r="J35" s="44"/>
      <c r="K35" s="215"/>
      <c r="L35" s="216"/>
      <c r="M35" s="216"/>
      <c r="N35" s="216"/>
      <c r="O35" s="216"/>
      <c r="P35" s="216"/>
      <c r="Q35" s="217"/>
    </row>
    <row r="36" spans="1:17" ht="15" customHeight="1" x14ac:dyDescent="0.25">
      <c r="A36" s="223" t="s">
        <v>14</v>
      </c>
      <c r="B36" s="201" t="s">
        <v>97</v>
      </c>
      <c r="C36" s="70">
        <v>9</v>
      </c>
      <c r="D36" s="22">
        <v>34</v>
      </c>
      <c r="E36" s="22">
        <f>SUM(C36:D36)</f>
        <v>43</v>
      </c>
      <c r="F36" s="23">
        <f>E36/E42*100</f>
        <v>21.5</v>
      </c>
      <c r="G36" s="70">
        <v>185</v>
      </c>
      <c r="H36" s="22">
        <v>431</v>
      </c>
      <c r="I36" s="22">
        <f>G36+H36</f>
        <v>616</v>
      </c>
      <c r="J36" s="23">
        <f>I36/I42*100</f>
        <v>25.602660016625105</v>
      </c>
      <c r="K36" s="51"/>
      <c r="Q36" s="52"/>
    </row>
    <row r="37" spans="1:17" ht="15" customHeight="1" x14ac:dyDescent="0.25">
      <c r="A37" s="224"/>
      <c r="B37" s="202" t="s">
        <v>93</v>
      </c>
      <c r="C37" s="71">
        <v>2</v>
      </c>
      <c r="D37" s="17">
        <v>26</v>
      </c>
      <c r="E37" s="143">
        <f>SUM(C37:D37)</f>
        <v>28</v>
      </c>
      <c r="F37" s="18">
        <f>E37/E43*100</f>
        <v>12.444444444444445</v>
      </c>
      <c r="G37" s="71">
        <v>4</v>
      </c>
      <c r="H37" s="17">
        <v>584</v>
      </c>
      <c r="I37" s="17">
        <f>G37+H37</f>
        <v>588</v>
      </c>
      <c r="J37" s="18">
        <f>I37/I43*100</f>
        <v>18.181818181818183</v>
      </c>
      <c r="K37" s="51"/>
      <c r="L37" s="76" t="s">
        <v>8</v>
      </c>
      <c r="M37" s="77">
        <f>J6</f>
        <v>9.1022443890274314</v>
      </c>
      <c r="Q37" s="52"/>
    </row>
    <row r="38" spans="1:17" ht="15" customHeight="1" x14ac:dyDescent="0.25">
      <c r="A38" s="224"/>
      <c r="B38" s="202" t="s">
        <v>9</v>
      </c>
      <c r="C38" s="71">
        <v>5</v>
      </c>
      <c r="D38" s="17">
        <v>16</v>
      </c>
      <c r="E38" s="17">
        <f>SUM(C38:D38)</f>
        <v>21</v>
      </c>
      <c r="F38" s="18">
        <f>E38/E44*100</f>
        <v>4</v>
      </c>
      <c r="G38" s="71">
        <v>86</v>
      </c>
      <c r="H38" s="17">
        <v>245</v>
      </c>
      <c r="I38" s="17">
        <f>G38+H38</f>
        <v>331</v>
      </c>
      <c r="J38" s="18">
        <f>I38/I44*100</f>
        <v>12.467043314500941</v>
      </c>
      <c r="K38" s="51"/>
      <c r="L38" s="76" t="s">
        <v>10</v>
      </c>
      <c r="M38" s="77">
        <f>J12</f>
        <v>23.981712385702412</v>
      </c>
      <c r="Q38" s="52"/>
    </row>
    <row r="39" spans="1:17" ht="15" customHeight="1" x14ac:dyDescent="0.25">
      <c r="A39" s="224"/>
      <c r="B39" s="202" t="s">
        <v>98</v>
      </c>
      <c r="C39" s="20">
        <f>C36/C37*100</f>
        <v>450</v>
      </c>
      <c r="D39" s="19">
        <f>D36/D37*100</f>
        <v>130.76923076923077</v>
      </c>
      <c r="E39" s="19">
        <f>E36/E37*100</f>
        <v>153.57142857142858</v>
      </c>
      <c r="F39" s="18"/>
      <c r="G39" s="20">
        <f>G36/G37*100</f>
        <v>4625</v>
      </c>
      <c r="H39" s="19">
        <f>H36/H37*100</f>
        <v>73.801369863013704</v>
      </c>
      <c r="I39" s="19">
        <f>I36/I37*100</f>
        <v>104.76190476190477</v>
      </c>
      <c r="J39" s="18"/>
      <c r="K39" s="51"/>
      <c r="L39" s="76" t="s">
        <v>11</v>
      </c>
      <c r="M39" s="77">
        <f>J18</f>
        <v>41.313383208645057</v>
      </c>
      <c r="Q39" s="52"/>
    </row>
    <row r="40" spans="1:17" ht="15" customHeight="1" x14ac:dyDescent="0.25">
      <c r="A40" s="224"/>
      <c r="B40" s="202" t="s">
        <v>99</v>
      </c>
      <c r="C40" s="20">
        <f>C36/C38*100</f>
        <v>180</v>
      </c>
      <c r="D40" s="194">
        <f>D36/D38*100</f>
        <v>212.5</v>
      </c>
      <c r="E40" s="19">
        <f>E36/E38*100</f>
        <v>204.76190476190476</v>
      </c>
      <c r="F40" s="18"/>
      <c r="G40" s="20">
        <f>G36/G38*100</f>
        <v>215.11627906976742</v>
      </c>
      <c r="H40" s="19">
        <f>H36/H38*100</f>
        <v>175.91836734693877</v>
      </c>
      <c r="I40" s="19">
        <f>I36/I38*100</f>
        <v>186.10271903323263</v>
      </c>
      <c r="J40" s="18"/>
      <c r="K40" s="51"/>
      <c r="L40" s="76" t="s">
        <v>12</v>
      </c>
      <c r="M40" s="77">
        <f>J24</f>
        <v>0</v>
      </c>
      <c r="Q40" s="52"/>
    </row>
    <row r="41" spans="1:17" ht="15" customHeight="1" thickBot="1" x14ac:dyDescent="0.3">
      <c r="A41" s="225"/>
      <c r="B41" s="208" t="s">
        <v>7</v>
      </c>
      <c r="C41" s="42">
        <f>C36/E36*100</f>
        <v>20.930232558139537</v>
      </c>
      <c r="D41" s="41">
        <f>D36/E36*100</f>
        <v>79.069767441860463</v>
      </c>
      <c r="E41" s="41">
        <f>SUM(C41:D41)</f>
        <v>100</v>
      </c>
      <c r="F41" s="21"/>
      <c r="G41" s="42">
        <f>G36/I36*100</f>
        <v>30.032467532467532</v>
      </c>
      <c r="H41" s="41">
        <f>H36/I36*100</f>
        <v>69.967532467532465</v>
      </c>
      <c r="I41" s="41">
        <f>SUM(G41:H41)</f>
        <v>100</v>
      </c>
      <c r="J41" s="21"/>
      <c r="K41" s="51"/>
      <c r="L41" s="76" t="s">
        <v>80</v>
      </c>
      <c r="M41" s="77">
        <f>J36</f>
        <v>25.602660016625105</v>
      </c>
      <c r="Q41" s="52"/>
    </row>
    <row r="42" spans="1:17" ht="15" customHeight="1" x14ac:dyDescent="0.25">
      <c r="A42" s="236" t="s">
        <v>77</v>
      </c>
      <c r="B42" s="209" t="s">
        <v>97</v>
      </c>
      <c r="C42" s="68">
        <f t="shared" ref="C42:D44" si="1">C30+C36</f>
        <v>65</v>
      </c>
      <c r="D42" s="46">
        <f t="shared" si="1"/>
        <v>135</v>
      </c>
      <c r="E42" s="46">
        <f>SUM(C42:D42)</f>
        <v>200</v>
      </c>
      <c r="F42" s="47">
        <f>F6+F12+F18+F24+F36</f>
        <v>100</v>
      </c>
      <c r="G42" s="68">
        <f>G30+G36</f>
        <v>684</v>
      </c>
      <c r="H42" s="46">
        <f t="shared" ref="G42:H44" si="2">H30+H36</f>
        <v>1722</v>
      </c>
      <c r="I42" s="46">
        <f>SUM(G42:H42)</f>
        <v>2406</v>
      </c>
      <c r="J42" s="47">
        <f>J6+J12+J18+J24+J36</f>
        <v>100.00000000000001</v>
      </c>
      <c r="K42" s="51"/>
      <c r="Q42" s="52"/>
    </row>
    <row r="43" spans="1:17" ht="15" customHeight="1" x14ac:dyDescent="0.25">
      <c r="A43" s="236"/>
      <c r="B43" s="210" t="s">
        <v>93</v>
      </c>
      <c r="C43" s="69">
        <f t="shared" si="1"/>
        <v>72</v>
      </c>
      <c r="D43" s="27">
        <f t="shared" si="1"/>
        <v>153</v>
      </c>
      <c r="E43" s="27">
        <f>SUM(C43:D43)</f>
        <v>225</v>
      </c>
      <c r="F43" s="28">
        <f>F31+F37</f>
        <v>100.00000000000001</v>
      </c>
      <c r="G43" s="69">
        <f t="shared" si="2"/>
        <v>500</v>
      </c>
      <c r="H43" s="27">
        <f t="shared" si="2"/>
        <v>2734</v>
      </c>
      <c r="I43" s="27">
        <f>SUM(G43:H43)</f>
        <v>3234</v>
      </c>
      <c r="J43" s="28">
        <f>J7+J13+J19+J25+J37</f>
        <v>100</v>
      </c>
      <c r="K43" s="51"/>
      <c r="Q43" s="52"/>
    </row>
    <row r="44" spans="1:17" ht="15" customHeight="1" x14ac:dyDescent="0.25">
      <c r="A44" s="236"/>
      <c r="B44" s="210" t="s">
        <v>9</v>
      </c>
      <c r="C44" s="69">
        <f t="shared" si="1"/>
        <v>343</v>
      </c>
      <c r="D44" s="27">
        <f t="shared" si="1"/>
        <v>182</v>
      </c>
      <c r="E44" s="27">
        <f>SUM(C44:D44)</f>
        <v>525</v>
      </c>
      <c r="F44" s="28">
        <f>F32+F38</f>
        <v>100.00000000000001</v>
      </c>
      <c r="G44" s="69">
        <f t="shared" si="2"/>
        <v>1416</v>
      </c>
      <c r="H44" s="27">
        <f t="shared" si="2"/>
        <v>1239</v>
      </c>
      <c r="I44" s="166">
        <f>SUM(G44:H44)</f>
        <v>2655</v>
      </c>
      <c r="J44" s="28">
        <f>J32+J38</f>
        <v>100</v>
      </c>
      <c r="K44" s="51"/>
      <c r="Q44" s="52"/>
    </row>
    <row r="45" spans="1:17" ht="15" customHeight="1" x14ac:dyDescent="0.25">
      <c r="A45" s="236"/>
      <c r="B45" s="210" t="s">
        <v>98</v>
      </c>
      <c r="C45" s="30">
        <f>C42/C43*100</f>
        <v>90.277777777777786</v>
      </c>
      <c r="D45" s="29">
        <f>D42/D43*100</f>
        <v>88.235294117647058</v>
      </c>
      <c r="E45" s="29">
        <f>E42/E43*100</f>
        <v>88.888888888888886</v>
      </c>
      <c r="F45" s="28"/>
      <c r="G45" s="30">
        <f>G42/G43*100</f>
        <v>136.80000000000001</v>
      </c>
      <c r="H45" s="29">
        <f>H42/H43*100</f>
        <v>62.984637893196783</v>
      </c>
      <c r="I45" s="29">
        <f>I42/I43*100</f>
        <v>74.397031539888687</v>
      </c>
      <c r="J45" s="28"/>
      <c r="K45" s="51"/>
      <c r="Q45" s="52"/>
    </row>
    <row r="46" spans="1:17" ht="15" customHeight="1" x14ac:dyDescent="0.25">
      <c r="A46" s="236"/>
      <c r="B46" s="210" t="s">
        <v>99</v>
      </c>
      <c r="C46" s="30">
        <f>C42/C44*100</f>
        <v>18.950437317784257</v>
      </c>
      <c r="D46" s="29">
        <f>D42/D44*100</f>
        <v>74.175824175824175</v>
      </c>
      <c r="E46" s="29">
        <f>E42/E44*100</f>
        <v>38.095238095238095</v>
      </c>
      <c r="F46" s="28"/>
      <c r="G46" s="30">
        <f>G42/G44*100</f>
        <v>48.305084745762713</v>
      </c>
      <c r="H46" s="29">
        <f>H42/H44*100</f>
        <v>138.98305084745763</v>
      </c>
      <c r="I46" s="29">
        <f>I42/I44*100</f>
        <v>90.621468926553675</v>
      </c>
      <c r="J46" s="28"/>
      <c r="K46" s="51"/>
      <c r="Q46" s="52"/>
    </row>
    <row r="47" spans="1:17" ht="15" customHeight="1" thickBot="1" x14ac:dyDescent="0.3">
      <c r="A47" s="237"/>
      <c r="B47" s="211" t="s">
        <v>7</v>
      </c>
      <c r="C47" s="33">
        <f>C42/E42*100</f>
        <v>32.5</v>
      </c>
      <c r="D47" s="31">
        <f>D42/E42*100</f>
        <v>67.5</v>
      </c>
      <c r="E47" s="31">
        <f>SUM(C47:D47)</f>
        <v>100</v>
      </c>
      <c r="F47" s="32"/>
      <c r="G47" s="33">
        <f>G42/I42*100</f>
        <v>28.428927680798004</v>
      </c>
      <c r="H47" s="31">
        <f>H42/I42*100</f>
        <v>71.571072319202003</v>
      </c>
      <c r="I47" s="31">
        <f>SUM(G47:H47)</f>
        <v>100</v>
      </c>
      <c r="J47" s="32"/>
      <c r="K47" s="53"/>
      <c r="L47" s="54"/>
      <c r="M47" s="54"/>
      <c r="N47" s="54"/>
      <c r="O47" s="54"/>
      <c r="P47" s="54"/>
      <c r="Q47" s="55"/>
    </row>
    <row r="48" spans="1:17" ht="15" customHeight="1" x14ac:dyDescent="0.25">
      <c r="A48" s="78"/>
      <c r="B48" s="79"/>
      <c r="C48" s="79"/>
      <c r="D48" s="79"/>
      <c r="E48" s="79"/>
      <c r="F48" s="79"/>
      <c r="G48" s="79"/>
      <c r="H48" s="79"/>
    </row>
    <row r="49" spans="1:17" ht="15" customHeight="1" x14ac:dyDescent="0.25">
      <c r="A49" s="80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</row>
    <row r="50" spans="1:17" ht="15" customHeight="1" x14ac:dyDescent="0.25">
      <c r="A50" s="80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</row>
    <row r="51" spans="1:17" ht="15" customHeight="1" x14ac:dyDescent="0.25">
      <c r="A51" s="80"/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</row>
    <row r="52" spans="1:17" ht="15" customHeight="1" x14ac:dyDescent="0.25">
      <c r="A52" s="80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</row>
    <row r="53" spans="1:17" ht="15" customHeight="1" x14ac:dyDescent="0.25">
      <c r="A53" s="80"/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</row>
    <row r="54" spans="1:17" ht="15" customHeight="1" x14ac:dyDescent="0.25">
      <c r="A54" s="80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</row>
    <row r="55" spans="1:17" ht="15" customHeight="1" x14ac:dyDescent="0.25">
      <c r="A55" s="80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</row>
    <row r="56" spans="1:17" ht="15" customHeight="1" x14ac:dyDescent="0.25">
      <c r="A56" s="80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</row>
    <row r="57" spans="1:17" ht="15" customHeight="1" x14ac:dyDescent="0.25">
      <c r="A57" s="80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</row>
    <row r="58" spans="1:17" ht="15" customHeight="1" x14ac:dyDescent="0.25">
      <c r="A58" s="80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</row>
    <row r="59" spans="1:17" ht="15" customHeight="1" x14ac:dyDescent="0.25">
      <c r="A59" s="80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</row>
    <row r="60" spans="1:17" ht="15" customHeight="1" x14ac:dyDescent="0.25">
      <c r="A60" s="80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</row>
    <row r="61" spans="1:17" ht="15" customHeight="1" x14ac:dyDescent="0.25">
      <c r="A61" s="80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</row>
    <row r="62" spans="1:17" ht="15" customHeight="1" x14ac:dyDescent="0.25">
      <c r="A62" s="80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</row>
    <row r="63" spans="1:17" ht="15" customHeight="1" x14ac:dyDescent="0.25">
      <c r="A63" s="80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</row>
    <row r="64" spans="1:17" ht="15" customHeight="1" x14ac:dyDescent="0.25">
      <c r="A64" s="80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</row>
    <row r="65" spans="1:17" ht="15" customHeight="1" x14ac:dyDescent="0.25">
      <c r="A65" s="80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</row>
    <row r="66" spans="1:17" ht="15" customHeight="1" x14ac:dyDescent="0.25">
      <c r="A66" s="80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</row>
    <row r="67" spans="1:17" ht="15" customHeight="1" x14ac:dyDescent="0.25">
      <c r="A67" s="80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</row>
    <row r="68" spans="1:17" ht="15" customHeight="1" x14ac:dyDescent="0.25">
      <c r="A68" s="80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</row>
    <row r="69" spans="1:17" ht="15" customHeight="1" x14ac:dyDescent="0.25">
      <c r="A69" s="80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</row>
    <row r="70" spans="1:17" ht="15" customHeight="1" x14ac:dyDescent="0.25">
      <c r="A70" s="80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</row>
    <row r="71" spans="1:17" ht="15" customHeight="1" x14ac:dyDescent="0.25">
      <c r="A71" s="80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</row>
    <row r="72" spans="1:17" ht="15" customHeight="1" x14ac:dyDescent="0.25">
      <c r="A72" s="80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1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48" zoomScale="80" zoomScaleNormal="80" zoomScaleSheetLayoutView="80" zoomScalePageLayoutView="60" workbookViewId="0">
      <selection activeCell="U24" sqref="U24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46" t="s">
        <v>100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</row>
    <row r="2" spans="1:44" ht="9.9499999999999993" customHeight="1" x14ac:dyDescent="0.25">
      <c r="A2" s="246"/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246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</row>
    <row r="3" spans="1:44" ht="9.9499999999999993" customHeight="1" thickBot="1" x14ac:dyDescent="0.3">
      <c r="A3" s="247"/>
      <c r="B3" s="247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101"/>
      <c r="R3" s="101"/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</row>
    <row r="4" spans="1:44" ht="15.75" thickBot="1" x14ac:dyDescent="0.3">
      <c r="A4" s="248" t="s">
        <v>92</v>
      </c>
      <c r="B4" s="269" t="s">
        <v>97</v>
      </c>
      <c r="C4" s="270"/>
      <c r="D4" s="271"/>
      <c r="E4" s="270" t="s">
        <v>93</v>
      </c>
      <c r="F4" s="270"/>
      <c r="G4" s="271"/>
      <c r="H4" s="270" t="s">
        <v>9</v>
      </c>
      <c r="I4" s="270"/>
      <c r="J4" s="270"/>
      <c r="K4" s="248" t="s">
        <v>98</v>
      </c>
      <c r="L4" s="275"/>
      <c r="M4" s="270" t="s">
        <v>99</v>
      </c>
      <c r="N4" s="270"/>
      <c r="O4" s="276" t="s">
        <v>94</v>
      </c>
      <c r="P4" s="277"/>
      <c r="Q4" s="95"/>
      <c r="R4" s="95"/>
      <c r="S4" s="95"/>
      <c r="T4" s="95"/>
      <c r="U4" s="95"/>
      <c r="V4" s="95"/>
      <c r="W4" s="102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</row>
    <row r="5" spans="1:44" ht="30.75" thickBot="1" x14ac:dyDescent="0.3">
      <c r="A5" s="249"/>
      <c r="B5" s="272" t="s">
        <v>15</v>
      </c>
      <c r="C5" s="273" t="s">
        <v>16</v>
      </c>
      <c r="D5" s="274" t="s">
        <v>17</v>
      </c>
      <c r="E5" s="272" t="s">
        <v>15</v>
      </c>
      <c r="F5" s="273" t="s">
        <v>16</v>
      </c>
      <c r="G5" s="274" t="s">
        <v>17</v>
      </c>
      <c r="H5" s="272" t="s">
        <v>15</v>
      </c>
      <c r="I5" s="273" t="s">
        <v>16</v>
      </c>
      <c r="J5" s="274" t="s">
        <v>17</v>
      </c>
      <c r="K5" s="272" t="s">
        <v>15</v>
      </c>
      <c r="L5" s="278" t="s">
        <v>16</v>
      </c>
      <c r="M5" s="279" t="s">
        <v>15</v>
      </c>
      <c r="N5" s="280" t="s">
        <v>16</v>
      </c>
      <c r="O5" s="272" t="s">
        <v>15</v>
      </c>
      <c r="P5" s="278" t="s">
        <v>16</v>
      </c>
      <c r="Q5" t="str">
        <f t="shared" ref="Q5:Q14" si="0">A6</f>
        <v>Hrvatska</v>
      </c>
      <c r="R5" s="96">
        <f>D6</f>
        <v>27.877094972067042</v>
      </c>
      <c r="W5" s="97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</row>
    <row r="6" spans="1:44" x14ac:dyDescent="0.25">
      <c r="A6" s="250" t="s">
        <v>81</v>
      </c>
      <c r="B6" s="116">
        <v>56</v>
      </c>
      <c r="C6" s="115">
        <v>499</v>
      </c>
      <c r="D6" s="117">
        <f t="shared" ref="D6:D37" si="1">IF($C$83&lt;&gt;0,C6/$C$83*100,0)</f>
        <v>27.877094972067042</v>
      </c>
      <c r="E6" s="114">
        <v>70</v>
      </c>
      <c r="F6" s="115">
        <v>496</v>
      </c>
      <c r="G6" s="117">
        <f>IF($F$83&lt;&gt;0,F6/$F$83*100,0)</f>
        <v>18.74527588813303</v>
      </c>
      <c r="H6" s="114">
        <v>338</v>
      </c>
      <c r="I6" s="115">
        <v>1330</v>
      </c>
      <c r="J6" s="118">
        <f t="shared" ref="J6:J37" si="2">IF($I$83&lt;&gt;0,I6/$I$83*100,0)</f>
        <v>57.476231633535001</v>
      </c>
      <c r="K6" s="121">
        <f t="shared" ref="K6:K37" si="3">IF(OR(B6&lt;&gt;0)*(E6&lt;&gt;0),B6/E6*100," ")</f>
        <v>80</v>
      </c>
      <c r="L6" s="122">
        <f t="shared" ref="L6:L37" si="4">IF(OR(C6&lt;&gt;0)*(F6&lt;&gt;0),C6/F6*100," ")</f>
        <v>100.60483870967742</v>
      </c>
      <c r="M6" s="164">
        <f t="shared" ref="M6:M37" si="5">IF(OR(B6&lt;&gt;0)*(H6&lt;&gt;0),B6/H6*100," ")</f>
        <v>16.568047337278109</v>
      </c>
      <c r="N6" s="165">
        <f t="shared" ref="N6:N37" si="6">IF(OR(C6&lt;&gt;0)*(I6&lt;&gt;0),C6/I6*100," ")</f>
        <v>37.518796992481199</v>
      </c>
      <c r="O6" s="120">
        <f>IF(OR(E6&lt;&gt;0)*(H6&lt;&gt;0),E6/H6*100," ")</f>
        <v>20.710059171597635</v>
      </c>
      <c r="P6" s="122">
        <f>IF(OR(F6&lt;&gt;0)*(I6&lt;&gt;0),F6/I6*100," ")</f>
        <v>37.29323308270677</v>
      </c>
      <c r="Q6" t="str">
        <f t="shared" si="0"/>
        <v>Ost. azijske zemlje</v>
      </c>
      <c r="R6" s="96">
        <f t="shared" ref="R6:R14" si="7">D7</f>
        <v>21.843575418994412</v>
      </c>
      <c r="W6" s="97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</row>
    <row r="7" spans="1:44" x14ac:dyDescent="0.25">
      <c r="A7" s="251" t="s">
        <v>103</v>
      </c>
      <c r="B7" s="107">
        <v>11</v>
      </c>
      <c r="C7" s="104">
        <v>391</v>
      </c>
      <c r="D7" s="34">
        <f t="shared" si="1"/>
        <v>21.843575418994412</v>
      </c>
      <c r="E7" s="103">
        <v>3</v>
      </c>
      <c r="F7" s="104">
        <v>278</v>
      </c>
      <c r="G7" s="34">
        <f>IF($F$83&lt;&gt;0,F7/$F$83*100,0)</f>
        <v>10.506424792139079</v>
      </c>
      <c r="H7" s="103">
        <v>0</v>
      </c>
      <c r="I7" s="104">
        <v>1</v>
      </c>
      <c r="J7" s="118">
        <f t="shared" si="2"/>
        <v>4.3215211754537596E-2</v>
      </c>
      <c r="K7" s="121">
        <f t="shared" si="3"/>
        <v>366.66666666666663</v>
      </c>
      <c r="L7" s="122">
        <f t="shared" si="4"/>
        <v>140.64748201438849</v>
      </c>
      <c r="M7" s="35" t="str">
        <f t="shared" si="5"/>
        <v xml:space="preserve"> </v>
      </c>
      <c r="N7" s="36">
        <f t="shared" si="6"/>
        <v>39100</v>
      </c>
      <c r="O7" s="120" t="str">
        <f t="shared" ref="O7:O38" si="8">IF(OR(E7&lt;&gt;0)*(H7&lt;&gt;0),E7/H7*100," ")</f>
        <v xml:space="preserve"> </v>
      </c>
      <c r="P7" s="122">
        <f t="shared" ref="P7:P70" si="9">IF(OR(F7&lt;&gt;0)*(I7&lt;&gt;0),F7/I7*100," ")</f>
        <v>27800</v>
      </c>
      <c r="Q7" t="str">
        <f t="shared" si="0"/>
        <v>Albanija</v>
      </c>
      <c r="R7" s="96">
        <f t="shared" si="7"/>
        <v>12.681564245810057</v>
      </c>
      <c r="W7" s="97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</row>
    <row r="8" spans="1:44" x14ac:dyDescent="0.25">
      <c r="A8" s="251" t="s">
        <v>27</v>
      </c>
      <c r="B8" s="107">
        <v>10</v>
      </c>
      <c r="C8" s="104">
        <v>227</v>
      </c>
      <c r="D8" s="34">
        <f t="shared" si="1"/>
        <v>12.681564245810057</v>
      </c>
      <c r="E8" s="103">
        <v>3</v>
      </c>
      <c r="F8" s="104">
        <v>33</v>
      </c>
      <c r="G8" s="34">
        <f t="shared" ref="G6:G37" si="10">IF($F$83&lt;&gt;0,F8/$F$83*100,0)</f>
        <v>1.2471655328798186</v>
      </c>
      <c r="H8" s="103">
        <v>8</v>
      </c>
      <c r="I8" s="104">
        <v>136</v>
      </c>
      <c r="J8" s="118">
        <f t="shared" si="2"/>
        <v>5.8772687986171137</v>
      </c>
      <c r="K8" s="121">
        <f t="shared" si="3"/>
        <v>333.33333333333337</v>
      </c>
      <c r="L8" s="122">
        <f t="shared" si="4"/>
        <v>687.87878787878788</v>
      </c>
      <c r="M8" s="35">
        <f t="shared" si="5"/>
        <v>125</v>
      </c>
      <c r="N8" s="36">
        <f t="shared" si="6"/>
        <v>166.91176470588235</v>
      </c>
      <c r="O8" s="120">
        <f t="shared" si="8"/>
        <v>37.5</v>
      </c>
      <c r="P8" s="122">
        <f t="shared" si="9"/>
        <v>24.264705882352942</v>
      </c>
      <c r="Q8" t="str">
        <f t="shared" si="0"/>
        <v>Ost. afričke zemlje</v>
      </c>
      <c r="R8" s="96">
        <f t="shared" si="7"/>
        <v>9.2737430167597772</v>
      </c>
      <c r="W8" s="97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</row>
    <row r="9" spans="1:44" x14ac:dyDescent="0.25">
      <c r="A9" s="251" t="s">
        <v>104</v>
      </c>
      <c r="B9" s="107">
        <v>2</v>
      </c>
      <c r="C9" s="104">
        <v>166</v>
      </c>
      <c r="D9" s="34">
        <f t="shared" si="1"/>
        <v>9.2737430167597772</v>
      </c>
      <c r="E9" s="103">
        <v>0</v>
      </c>
      <c r="F9" s="104">
        <v>0</v>
      </c>
      <c r="G9" s="34">
        <f t="shared" si="10"/>
        <v>0</v>
      </c>
      <c r="H9" s="103">
        <v>0</v>
      </c>
      <c r="I9" s="104">
        <v>0</v>
      </c>
      <c r="J9" s="118">
        <f t="shared" si="2"/>
        <v>0</v>
      </c>
      <c r="K9" s="121" t="str">
        <f t="shared" si="3"/>
        <v xml:space="preserve"> </v>
      </c>
      <c r="L9" s="122" t="str">
        <f t="shared" si="4"/>
        <v xml:space="preserve"> </v>
      </c>
      <c r="M9" s="35" t="str">
        <f t="shared" si="5"/>
        <v xml:space="preserve"> </v>
      </c>
      <c r="N9" s="36" t="str">
        <f t="shared" si="6"/>
        <v xml:space="preserve"> </v>
      </c>
      <c r="O9" s="120" t="str">
        <f t="shared" si="8"/>
        <v xml:space="preserve"> </v>
      </c>
      <c r="P9" s="122" t="str">
        <f t="shared" si="9"/>
        <v xml:space="preserve"> </v>
      </c>
      <c r="Q9" t="str">
        <f t="shared" si="0"/>
        <v>Poljska</v>
      </c>
      <c r="R9" s="96">
        <f t="shared" si="7"/>
        <v>8.7709497206703908</v>
      </c>
      <c r="W9" s="97"/>
      <c r="X9" s="101"/>
      <c r="Y9" s="101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</row>
    <row r="10" spans="1:44" x14ac:dyDescent="0.25">
      <c r="A10" s="251" t="s">
        <v>26</v>
      </c>
      <c r="B10" s="107">
        <v>27</v>
      </c>
      <c r="C10" s="104">
        <v>157</v>
      </c>
      <c r="D10" s="34">
        <f t="shared" si="1"/>
        <v>8.7709497206703908</v>
      </c>
      <c r="E10" s="103">
        <v>2</v>
      </c>
      <c r="F10" s="104">
        <v>8</v>
      </c>
      <c r="G10" s="34">
        <f t="shared" si="10"/>
        <v>0.30234315948601664</v>
      </c>
      <c r="H10" s="103">
        <v>0</v>
      </c>
      <c r="I10" s="104">
        <v>0</v>
      </c>
      <c r="J10" s="118">
        <f t="shared" si="2"/>
        <v>0</v>
      </c>
      <c r="K10" s="121">
        <f t="shared" si="3"/>
        <v>1350</v>
      </c>
      <c r="L10" s="122">
        <f t="shared" si="4"/>
        <v>1962.5</v>
      </c>
      <c r="M10" s="35" t="str">
        <f t="shared" si="5"/>
        <v xml:space="preserve"> </v>
      </c>
      <c r="N10" s="36" t="str">
        <f t="shared" si="6"/>
        <v xml:space="preserve"> </v>
      </c>
      <c r="O10" s="120" t="str">
        <f t="shared" si="8"/>
        <v xml:space="preserve"> </v>
      </c>
      <c r="P10" s="122" t="str">
        <f t="shared" si="9"/>
        <v xml:space="preserve"> </v>
      </c>
      <c r="Q10" t="str">
        <f t="shared" si="0"/>
        <v>BiH</v>
      </c>
      <c r="R10" s="96">
        <f t="shared" si="7"/>
        <v>3.5754189944134076</v>
      </c>
      <c r="W10" s="97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</row>
    <row r="11" spans="1:44" x14ac:dyDescent="0.25">
      <c r="A11" s="252" t="s">
        <v>105</v>
      </c>
      <c r="B11" s="111">
        <v>5</v>
      </c>
      <c r="C11" s="110">
        <v>64</v>
      </c>
      <c r="D11" s="112">
        <f t="shared" si="1"/>
        <v>3.5754189944134076</v>
      </c>
      <c r="E11" s="109">
        <v>13</v>
      </c>
      <c r="F11" s="110">
        <v>250</v>
      </c>
      <c r="G11" s="112">
        <f t="shared" si="10"/>
        <v>9.4482237339380202</v>
      </c>
      <c r="H11" s="109">
        <v>58</v>
      </c>
      <c r="I11" s="105">
        <v>348</v>
      </c>
      <c r="J11" s="138">
        <f t="shared" si="2"/>
        <v>15.038893690579084</v>
      </c>
      <c r="K11" s="169">
        <f t="shared" si="3"/>
        <v>38.461538461538467</v>
      </c>
      <c r="L11" s="170">
        <f t="shared" si="4"/>
        <v>25.6</v>
      </c>
      <c r="M11" s="171">
        <f t="shared" si="5"/>
        <v>8.6206896551724146</v>
      </c>
      <c r="N11" s="188">
        <f t="shared" si="6"/>
        <v>18.390804597701148</v>
      </c>
      <c r="O11" s="189">
        <f t="shared" si="8"/>
        <v>22.413793103448278</v>
      </c>
      <c r="P11" s="170">
        <f t="shared" si="9"/>
        <v>71.839080459770116</v>
      </c>
      <c r="Q11" t="str">
        <f t="shared" si="0"/>
        <v>Makedonija</v>
      </c>
      <c r="R11" s="96">
        <f t="shared" si="7"/>
        <v>3.4636871508379885</v>
      </c>
      <c r="W11" s="97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</row>
    <row r="12" spans="1:44" x14ac:dyDescent="0.25">
      <c r="A12" s="252" t="s">
        <v>45</v>
      </c>
      <c r="B12" s="111">
        <v>4</v>
      </c>
      <c r="C12" s="110">
        <v>62</v>
      </c>
      <c r="D12" s="112">
        <f t="shared" si="1"/>
        <v>3.4636871508379885</v>
      </c>
      <c r="E12" s="109">
        <v>1</v>
      </c>
      <c r="F12" s="110">
        <v>9</v>
      </c>
      <c r="G12" s="112">
        <f t="shared" si="10"/>
        <v>0.3401360544217687</v>
      </c>
      <c r="H12" s="109">
        <v>0</v>
      </c>
      <c r="I12" s="105">
        <v>22</v>
      </c>
      <c r="J12" s="138">
        <f t="shared" si="2"/>
        <v>0.95073465859982709</v>
      </c>
      <c r="K12" s="169">
        <f t="shared" si="3"/>
        <v>400</v>
      </c>
      <c r="L12" s="170">
        <f t="shared" si="4"/>
        <v>688.88888888888891</v>
      </c>
      <c r="M12" s="171" t="str">
        <f t="shared" si="5"/>
        <v xml:space="preserve"> </v>
      </c>
      <c r="N12" s="188">
        <f t="shared" si="6"/>
        <v>281.81818181818181</v>
      </c>
      <c r="O12" s="189" t="str">
        <f t="shared" si="8"/>
        <v xml:space="preserve"> </v>
      </c>
      <c r="P12" s="170">
        <f t="shared" si="9"/>
        <v>40.909090909090914</v>
      </c>
      <c r="Q12" t="str">
        <f t="shared" si="0"/>
        <v>Slovenija</v>
      </c>
      <c r="R12" s="96">
        <f t="shared" si="7"/>
        <v>2.7932960893854748</v>
      </c>
      <c r="W12" s="97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</row>
    <row r="13" spans="1:44" x14ac:dyDescent="0.25">
      <c r="A13" s="252" t="s">
        <v>20</v>
      </c>
      <c r="B13" s="111">
        <v>10</v>
      </c>
      <c r="C13" s="110">
        <v>50</v>
      </c>
      <c r="D13" s="112">
        <f t="shared" si="1"/>
        <v>2.7932960893854748</v>
      </c>
      <c r="E13" s="109">
        <v>12</v>
      </c>
      <c r="F13" s="110">
        <v>66</v>
      </c>
      <c r="G13" s="112">
        <f t="shared" si="10"/>
        <v>2.4943310657596371</v>
      </c>
      <c r="H13" s="109">
        <v>64</v>
      </c>
      <c r="I13" s="105">
        <v>167</v>
      </c>
      <c r="J13" s="138">
        <f t="shared" si="2"/>
        <v>7.2169403630077786</v>
      </c>
      <c r="K13" s="169">
        <f t="shared" si="3"/>
        <v>83.333333333333343</v>
      </c>
      <c r="L13" s="170">
        <f t="shared" si="4"/>
        <v>75.757575757575751</v>
      </c>
      <c r="M13" s="171">
        <f t="shared" si="5"/>
        <v>15.625</v>
      </c>
      <c r="N13" s="188">
        <f t="shared" si="6"/>
        <v>29.940119760479039</v>
      </c>
      <c r="O13" s="189">
        <f t="shared" si="8"/>
        <v>18.75</v>
      </c>
      <c r="P13" s="170">
        <f t="shared" si="9"/>
        <v>39.520958083832333</v>
      </c>
      <c r="Q13" t="str">
        <f t="shared" si="0"/>
        <v>Kosovo</v>
      </c>
      <c r="R13" s="96">
        <f t="shared" si="7"/>
        <v>1.7318435754189943</v>
      </c>
      <c r="W13" s="97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</row>
    <row r="14" spans="1:44" x14ac:dyDescent="0.25">
      <c r="A14" s="252" t="s">
        <v>18</v>
      </c>
      <c r="B14" s="111">
        <v>0</v>
      </c>
      <c r="C14" s="110">
        <v>31</v>
      </c>
      <c r="D14" s="112">
        <f t="shared" si="1"/>
        <v>1.7318435754189943</v>
      </c>
      <c r="E14" s="109">
        <v>0</v>
      </c>
      <c r="F14" s="110">
        <v>0</v>
      </c>
      <c r="G14" s="112">
        <f t="shared" si="10"/>
        <v>0</v>
      </c>
      <c r="H14" s="109">
        <v>0</v>
      </c>
      <c r="I14" s="105">
        <v>0</v>
      </c>
      <c r="J14" s="138">
        <f t="shared" si="2"/>
        <v>0</v>
      </c>
      <c r="K14" s="169" t="str">
        <f t="shared" si="3"/>
        <v xml:space="preserve"> </v>
      </c>
      <c r="L14" s="170" t="str">
        <f t="shared" si="4"/>
        <v xml:space="preserve"> </v>
      </c>
      <c r="M14" s="171" t="str">
        <f t="shared" si="5"/>
        <v xml:space="preserve"> </v>
      </c>
      <c r="N14" s="188" t="str">
        <f t="shared" si="6"/>
        <v xml:space="preserve"> </v>
      </c>
      <c r="O14" s="189" t="str">
        <f t="shared" si="8"/>
        <v xml:space="preserve"> </v>
      </c>
      <c r="P14" s="170" t="str">
        <f t="shared" si="9"/>
        <v xml:space="preserve"> </v>
      </c>
      <c r="Q14" t="str">
        <f t="shared" si="0"/>
        <v>Njemačka</v>
      </c>
      <c r="R14" s="96">
        <f t="shared" si="7"/>
        <v>1.7318435754189943</v>
      </c>
      <c r="W14" s="97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</row>
    <row r="15" spans="1:44" ht="15.75" thickBot="1" x14ac:dyDescent="0.3">
      <c r="A15" s="252" t="s">
        <v>22</v>
      </c>
      <c r="B15" s="111">
        <v>5</v>
      </c>
      <c r="C15" s="110">
        <v>31</v>
      </c>
      <c r="D15" s="112">
        <f t="shared" si="1"/>
        <v>1.7318435754189943</v>
      </c>
      <c r="E15" s="109">
        <v>10</v>
      </c>
      <c r="F15" s="110">
        <v>273</v>
      </c>
      <c r="G15" s="112">
        <f t="shared" si="10"/>
        <v>10.317460317460316</v>
      </c>
      <c r="H15" s="109">
        <v>0</v>
      </c>
      <c r="I15" s="105">
        <v>16</v>
      </c>
      <c r="J15" s="138">
        <f t="shared" si="2"/>
        <v>0.69144338807260153</v>
      </c>
      <c r="K15" s="169">
        <f t="shared" si="3"/>
        <v>50</v>
      </c>
      <c r="L15" s="170">
        <f t="shared" si="4"/>
        <v>11.355311355311356</v>
      </c>
      <c r="M15" s="171" t="str">
        <f t="shared" si="5"/>
        <v xml:space="preserve"> </v>
      </c>
      <c r="N15" s="188">
        <f t="shared" si="6"/>
        <v>193.75</v>
      </c>
      <c r="O15" s="189" t="str">
        <f t="shared" si="8"/>
        <v xml:space="preserve"> </v>
      </c>
      <c r="P15" s="170">
        <f t="shared" si="9"/>
        <v>1706.25</v>
      </c>
      <c r="Q15" s="98"/>
      <c r="R15" s="100"/>
      <c r="S15" s="98"/>
      <c r="T15" s="98"/>
      <c r="U15" s="98"/>
      <c r="V15" s="98"/>
      <c r="W15" s="99"/>
      <c r="X15" s="101"/>
      <c r="Y15" s="101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</row>
    <row r="16" spans="1:44" x14ac:dyDescent="0.25">
      <c r="A16" s="253" t="s">
        <v>52</v>
      </c>
      <c r="B16" s="75">
        <v>1</v>
      </c>
      <c r="C16" s="5">
        <v>31</v>
      </c>
      <c r="D16" s="89">
        <f t="shared" si="1"/>
        <v>1.7318435754189943</v>
      </c>
      <c r="E16" s="74">
        <v>14</v>
      </c>
      <c r="F16" s="5">
        <v>192</v>
      </c>
      <c r="G16" s="89">
        <f t="shared" si="10"/>
        <v>7.2562358276643995</v>
      </c>
      <c r="H16" s="74">
        <v>0</v>
      </c>
      <c r="I16" s="5">
        <v>0</v>
      </c>
      <c r="J16" s="139">
        <f t="shared" si="2"/>
        <v>0</v>
      </c>
      <c r="K16" s="168">
        <f t="shared" si="3"/>
        <v>7.1428571428571423</v>
      </c>
      <c r="L16" s="172">
        <f t="shared" si="4"/>
        <v>16.145833333333336</v>
      </c>
      <c r="M16" s="90" t="str">
        <f t="shared" si="5"/>
        <v xml:space="preserve"> </v>
      </c>
      <c r="N16" s="91" t="str">
        <f t="shared" si="6"/>
        <v xml:space="preserve"> </v>
      </c>
      <c r="O16" s="173" t="str">
        <f t="shared" si="8"/>
        <v xml:space="preserve"> </v>
      </c>
      <c r="P16" s="172" t="str">
        <f t="shared" si="9"/>
        <v xml:space="preserve"> </v>
      </c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</row>
    <row r="17" spans="1:44" x14ac:dyDescent="0.25">
      <c r="A17" s="253" t="s">
        <v>63</v>
      </c>
      <c r="B17" s="75">
        <v>0</v>
      </c>
      <c r="C17" s="5">
        <v>24</v>
      </c>
      <c r="D17" s="89">
        <f t="shared" si="1"/>
        <v>1.3407821229050279</v>
      </c>
      <c r="E17" s="74">
        <v>7</v>
      </c>
      <c r="F17" s="5">
        <v>127</v>
      </c>
      <c r="G17" s="89">
        <f t="shared" si="10"/>
        <v>4.7996976568405136</v>
      </c>
      <c r="H17" s="74">
        <v>0</v>
      </c>
      <c r="I17" s="5">
        <v>0</v>
      </c>
      <c r="J17" s="139">
        <f t="shared" si="2"/>
        <v>0</v>
      </c>
      <c r="K17" s="168" t="str">
        <f t="shared" si="3"/>
        <v xml:space="preserve"> </v>
      </c>
      <c r="L17" s="172">
        <f t="shared" si="4"/>
        <v>18.897637795275589</v>
      </c>
      <c r="M17" s="90" t="str">
        <f t="shared" si="5"/>
        <v xml:space="preserve"> </v>
      </c>
      <c r="N17" s="91" t="str">
        <f t="shared" si="6"/>
        <v xml:space="preserve"> </v>
      </c>
      <c r="O17" s="173" t="str">
        <f t="shared" si="8"/>
        <v xml:space="preserve"> </v>
      </c>
      <c r="P17" s="172" t="str">
        <f t="shared" si="9"/>
        <v xml:space="preserve"> </v>
      </c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</row>
    <row r="18" spans="1:44" x14ac:dyDescent="0.25">
      <c r="A18" s="253" t="s">
        <v>40</v>
      </c>
      <c r="B18" s="75">
        <v>8</v>
      </c>
      <c r="C18" s="5">
        <v>23</v>
      </c>
      <c r="D18" s="89">
        <f t="shared" si="1"/>
        <v>1.2849162011173185</v>
      </c>
      <c r="E18" s="74">
        <v>15</v>
      </c>
      <c r="F18" s="5">
        <v>46</v>
      </c>
      <c r="G18" s="89">
        <f t="shared" si="10"/>
        <v>1.7384731670445956</v>
      </c>
      <c r="H18" s="74">
        <v>10</v>
      </c>
      <c r="I18" s="5">
        <v>10</v>
      </c>
      <c r="J18" s="139">
        <f t="shared" si="2"/>
        <v>0.43215211754537602</v>
      </c>
      <c r="K18" s="168">
        <f t="shared" si="3"/>
        <v>53.333333333333336</v>
      </c>
      <c r="L18" s="172">
        <f t="shared" si="4"/>
        <v>50</v>
      </c>
      <c r="M18" s="90">
        <f t="shared" si="5"/>
        <v>80</v>
      </c>
      <c r="N18" s="91">
        <f t="shared" si="6"/>
        <v>229.99999999999997</v>
      </c>
      <c r="O18" s="173">
        <f t="shared" si="8"/>
        <v>150</v>
      </c>
      <c r="P18" s="172">
        <f t="shared" si="9"/>
        <v>459.99999999999994</v>
      </c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</row>
    <row r="19" spans="1:44" x14ac:dyDescent="0.25">
      <c r="A19" s="253" t="s">
        <v>51</v>
      </c>
      <c r="B19" s="258">
        <v>6</v>
      </c>
      <c r="C19" s="106">
        <v>14</v>
      </c>
      <c r="D19" s="89">
        <f t="shared" si="1"/>
        <v>0.78212290502793302</v>
      </c>
      <c r="E19" s="74">
        <v>0</v>
      </c>
      <c r="F19" s="5">
        <v>0</v>
      </c>
      <c r="G19" s="89">
        <f t="shared" si="10"/>
        <v>0</v>
      </c>
      <c r="H19" s="74">
        <v>5</v>
      </c>
      <c r="I19" s="5">
        <v>18</v>
      </c>
      <c r="J19" s="139">
        <f t="shared" si="2"/>
        <v>0.77787381158167668</v>
      </c>
      <c r="K19" s="168" t="str">
        <f t="shared" si="3"/>
        <v xml:space="preserve"> </v>
      </c>
      <c r="L19" s="172" t="str">
        <f t="shared" si="4"/>
        <v xml:space="preserve"> </v>
      </c>
      <c r="M19" s="90">
        <f t="shared" si="5"/>
        <v>120</v>
      </c>
      <c r="N19" s="91">
        <f t="shared" si="6"/>
        <v>77.777777777777786</v>
      </c>
      <c r="O19" s="173" t="str">
        <f t="shared" si="8"/>
        <v xml:space="preserve"> </v>
      </c>
      <c r="P19" s="172" t="str">
        <f t="shared" si="9"/>
        <v xml:space="preserve"> </v>
      </c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01"/>
      <c r="AO19" s="101"/>
      <c r="AP19" s="101"/>
      <c r="AQ19" s="101"/>
      <c r="AR19" s="101"/>
    </row>
    <row r="20" spans="1:44" x14ac:dyDescent="0.25">
      <c r="A20" s="253" t="s">
        <v>44</v>
      </c>
      <c r="B20" s="258">
        <v>2</v>
      </c>
      <c r="C20" s="106">
        <v>8</v>
      </c>
      <c r="D20" s="89">
        <f t="shared" si="1"/>
        <v>0.44692737430167595</v>
      </c>
      <c r="E20" s="74">
        <v>2</v>
      </c>
      <c r="F20" s="5">
        <v>2</v>
      </c>
      <c r="G20" s="89">
        <f t="shared" si="10"/>
        <v>7.5585789871504161E-2</v>
      </c>
      <c r="H20" s="74">
        <v>0</v>
      </c>
      <c r="I20" s="5">
        <v>55</v>
      </c>
      <c r="J20" s="139">
        <f t="shared" si="2"/>
        <v>2.3768366464995681</v>
      </c>
      <c r="K20" s="168">
        <f t="shared" si="3"/>
        <v>100</v>
      </c>
      <c r="L20" s="172">
        <f t="shared" si="4"/>
        <v>400</v>
      </c>
      <c r="M20" s="90" t="str">
        <f t="shared" si="5"/>
        <v xml:space="preserve"> </v>
      </c>
      <c r="N20" s="91">
        <f t="shared" si="6"/>
        <v>14.545454545454545</v>
      </c>
      <c r="O20" s="173" t="str">
        <f t="shared" si="8"/>
        <v xml:space="preserve"> </v>
      </c>
      <c r="P20" s="172">
        <f t="shared" si="9"/>
        <v>3.6363636363636362</v>
      </c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01"/>
      <c r="AB20" s="101"/>
      <c r="AC20" s="101"/>
      <c r="AD20" s="101"/>
      <c r="AE20" s="101"/>
      <c r="AF20" s="101"/>
      <c r="AG20" s="101"/>
      <c r="AH20" s="101"/>
      <c r="AI20" s="101"/>
      <c r="AJ20" s="101"/>
      <c r="AK20" s="101"/>
      <c r="AL20" s="101"/>
      <c r="AM20" s="101"/>
      <c r="AN20" s="101"/>
      <c r="AO20" s="101"/>
      <c r="AP20" s="101"/>
      <c r="AQ20" s="101"/>
      <c r="AR20" s="101"/>
    </row>
    <row r="21" spans="1:44" ht="17.25" customHeight="1" x14ac:dyDescent="0.25">
      <c r="A21" s="253" t="s">
        <v>28</v>
      </c>
      <c r="B21" s="75">
        <v>7</v>
      </c>
      <c r="C21" s="5">
        <v>7</v>
      </c>
      <c r="D21" s="89">
        <f t="shared" si="1"/>
        <v>0.39106145251396651</v>
      </c>
      <c r="E21" s="74">
        <v>2</v>
      </c>
      <c r="F21" s="5">
        <v>168</v>
      </c>
      <c r="G21" s="89">
        <f t="shared" si="10"/>
        <v>6.3492063492063489</v>
      </c>
      <c r="H21" s="74">
        <v>10</v>
      </c>
      <c r="I21" s="5">
        <v>146</v>
      </c>
      <c r="J21" s="139">
        <f t="shared" si="2"/>
        <v>6.3094209161624892</v>
      </c>
      <c r="K21" s="168">
        <f t="shared" si="3"/>
        <v>350</v>
      </c>
      <c r="L21" s="172">
        <f t="shared" si="4"/>
        <v>4.1666666666666661</v>
      </c>
      <c r="M21" s="90">
        <f t="shared" si="5"/>
        <v>70</v>
      </c>
      <c r="N21" s="91">
        <f t="shared" si="6"/>
        <v>4.7945205479452051</v>
      </c>
      <c r="O21" s="173">
        <f t="shared" si="8"/>
        <v>20</v>
      </c>
      <c r="P21" s="172">
        <f t="shared" si="9"/>
        <v>115.06849315068493</v>
      </c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01"/>
      <c r="AB21" s="101"/>
      <c r="AC21" s="101"/>
      <c r="AD21" s="101"/>
      <c r="AE21" s="101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</row>
    <row r="22" spans="1:44" x14ac:dyDescent="0.25">
      <c r="A22" s="253" t="s">
        <v>24</v>
      </c>
      <c r="B22" s="258">
        <v>1</v>
      </c>
      <c r="C22" s="106">
        <v>3</v>
      </c>
      <c r="D22" s="89">
        <f t="shared" si="1"/>
        <v>0.16759776536312848</v>
      </c>
      <c r="E22" s="74">
        <v>0</v>
      </c>
      <c r="F22" s="5">
        <v>0</v>
      </c>
      <c r="G22" s="89">
        <f t="shared" si="10"/>
        <v>0</v>
      </c>
      <c r="H22" s="74">
        <v>0</v>
      </c>
      <c r="I22" s="5">
        <v>0</v>
      </c>
      <c r="J22" s="139">
        <f t="shared" si="2"/>
        <v>0</v>
      </c>
      <c r="K22" s="168" t="str">
        <f t="shared" si="3"/>
        <v xml:space="preserve"> </v>
      </c>
      <c r="L22" s="172" t="str">
        <f t="shared" si="4"/>
        <v xml:space="preserve"> </v>
      </c>
      <c r="M22" s="90" t="str">
        <f t="shared" si="5"/>
        <v xml:space="preserve"> </v>
      </c>
      <c r="N22" s="91" t="str">
        <f t="shared" si="6"/>
        <v xml:space="preserve"> </v>
      </c>
      <c r="O22" s="173" t="str">
        <f t="shared" si="8"/>
        <v xml:space="preserve"> </v>
      </c>
      <c r="P22" s="172" t="str">
        <f t="shared" si="9"/>
        <v xml:space="preserve"> </v>
      </c>
      <c r="Q22" s="101"/>
      <c r="R22" s="174"/>
      <c r="S22" s="174"/>
      <c r="T22" s="174"/>
      <c r="U22" s="174"/>
      <c r="V22" s="174"/>
      <c r="W22" s="174"/>
      <c r="X22" s="174"/>
      <c r="Y22" s="174"/>
      <c r="Z22" s="174"/>
      <c r="AA22" s="101"/>
      <c r="AB22" s="101"/>
      <c r="AC22" s="101"/>
      <c r="AD22" s="101"/>
      <c r="AE22" s="101"/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</row>
    <row r="23" spans="1:44" x14ac:dyDescent="0.25">
      <c r="A23" s="253" t="s">
        <v>88</v>
      </c>
      <c r="B23" s="258">
        <v>1</v>
      </c>
      <c r="C23" s="106">
        <v>1</v>
      </c>
      <c r="D23" s="89">
        <f t="shared" si="1"/>
        <v>5.5865921787709494E-2</v>
      </c>
      <c r="E23" s="74">
        <v>0</v>
      </c>
      <c r="F23" s="5">
        <v>0</v>
      </c>
      <c r="G23" s="89">
        <f t="shared" si="10"/>
        <v>0</v>
      </c>
      <c r="H23" s="74">
        <v>0</v>
      </c>
      <c r="I23" s="5">
        <v>0</v>
      </c>
      <c r="J23" s="139">
        <f t="shared" si="2"/>
        <v>0</v>
      </c>
      <c r="K23" s="168" t="str">
        <f t="shared" si="3"/>
        <v xml:space="preserve"> </v>
      </c>
      <c r="L23" s="172" t="str">
        <f t="shared" si="4"/>
        <v xml:space="preserve"> </v>
      </c>
      <c r="M23" s="90" t="str">
        <f t="shared" si="5"/>
        <v xml:space="preserve"> </v>
      </c>
      <c r="N23" s="91" t="str">
        <f t="shared" si="6"/>
        <v xml:space="preserve"> </v>
      </c>
      <c r="O23" s="173" t="str">
        <f t="shared" si="8"/>
        <v xml:space="preserve"> </v>
      </c>
      <c r="P23" s="172" t="str">
        <f t="shared" si="9"/>
        <v xml:space="preserve"> </v>
      </c>
      <c r="Q23" s="101"/>
      <c r="R23" s="175"/>
      <c r="S23" s="176"/>
      <c r="T23" s="176"/>
      <c r="U23" s="177"/>
      <c r="V23" s="176"/>
      <c r="W23" s="176"/>
      <c r="X23" s="177"/>
      <c r="Y23" s="178"/>
      <c r="Z23" s="178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  <c r="AK23" s="101"/>
      <c r="AL23" s="101"/>
      <c r="AM23" s="101"/>
      <c r="AN23" s="101"/>
      <c r="AO23" s="101"/>
      <c r="AP23" s="101"/>
      <c r="AQ23" s="101"/>
      <c r="AR23" s="101"/>
    </row>
    <row r="24" spans="1:44" x14ac:dyDescent="0.25">
      <c r="A24" s="253" t="s">
        <v>49</v>
      </c>
      <c r="B24" s="258">
        <v>1</v>
      </c>
      <c r="C24" s="106">
        <v>1</v>
      </c>
      <c r="D24" s="89">
        <f t="shared" si="1"/>
        <v>5.5865921787709494E-2</v>
      </c>
      <c r="E24" s="74">
        <v>0</v>
      </c>
      <c r="F24" s="5">
        <v>0</v>
      </c>
      <c r="G24" s="89">
        <f t="shared" si="10"/>
        <v>0</v>
      </c>
      <c r="H24" s="74">
        <v>0</v>
      </c>
      <c r="I24" s="5">
        <v>0</v>
      </c>
      <c r="J24" s="139">
        <f t="shared" si="2"/>
        <v>0</v>
      </c>
      <c r="K24" s="168" t="str">
        <f t="shared" si="3"/>
        <v xml:space="preserve"> </v>
      </c>
      <c r="L24" s="172" t="str">
        <f t="shared" si="4"/>
        <v xml:space="preserve"> </v>
      </c>
      <c r="M24" s="90" t="str">
        <f t="shared" si="5"/>
        <v xml:space="preserve"> </v>
      </c>
      <c r="N24" s="91" t="str">
        <f t="shared" si="6"/>
        <v xml:space="preserve"> </v>
      </c>
      <c r="O24" s="173" t="str">
        <f t="shared" si="8"/>
        <v xml:space="preserve"> </v>
      </c>
      <c r="P24" s="172" t="str">
        <f t="shared" si="9"/>
        <v xml:space="preserve"> </v>
      </c>
      <c r="Q24" s="101"/>
      <c r="R24" s="175"/>
      <c r="S24" s="176"/>
      <c r="T24" s="176"/>
      <c r="U24" s="177"/>
      <c r="V24" s="176"/>
      <c r="W24" s="176"/>
      <c r="X24" s="177"/>
      <c r="Y24" s="178"/>
      <c r="Z24" s="178"/>
      <c r="AA24" s="101"/>
      <c r="AB24" s="101"/>
      <c r="AC24" s="101"/>
      <c r="AD24" s="101"/>
      <c r="AE24" s="101"/>
      <c r="AF24" s="101"/>
      <c r="AG24" s="101"/>
      <c r="AH24" s="101"/>
      <c r="AI24" s="101"/>
      <c r="AJ24" s="101"/>
      <c r="AK24" s="101"/>
      <c r="AL24" s="101"/>
      <c r="AM24" s="101"/>
      <c r="AN24" s="101"/>
      <c r="AO24" s="101"/>
      <c r="AP24" s="101"/>
      <c r="AQ24" s="101"/>
      <c r="AR24" s="101"/>
    </row>
    <row r="25" spans="1:44" x14ac:dyDescent="0.25">
      <c r="A25" s="253" t="s">
        <v>59</v>
      </c>
      <c r="B25" s="258">
        <v>0</v>
      </c>
      <c r="C25" s="128">
        <v>0</v>
      </c>
      <c r="D25" s="89">
        <f t="shared" si="1"/>
        <v>0</v>
      </c>
      <c r="E25" s="128">
        <v>0</v>
      </c>
      <c r="F25" s="128">
        <v>0</v>
      </c>
      <c r="G25" s="89">
        <f t="shared" si="10"/>
        <v>0</v>
      </c>
      <c r="H25" s="128">
        <v>0</v>
      </c>
      <c r="I25" s="128">
        <v>0</v>
      </c>
      <c r="J25" s="139">
        <f t="shared" si="2"/>
        <v>0</v>
      </c>
      <c r="K25" s="168" t="str">
        <f t="shared" si="3"/>
        <v xml:space="preserve"> </v>
      </c>
      <c r="L25" s="172" t="str">
        <f t="shared" si="4"/>
        <v xml:space="preserve"> </v>
      </c>
      <c r="M25" s="90" t="str">
        <f t="shared" si="5"/>
        <v xml:space="preserve"> </v>
      </c>
      <c r="N25" s="91" t="str">
        <f t="shared" si="6"/>
        <v xml:space="preserve"> </v>
      </c>
      <c r="O25" s="173" t="str">
        <f t="shared" si="8"/>
        <v xml:space="preserve"> </v>
      </c>
      <c r="P25" s="172" t="str">
        <f t="shared" si="9"/>
        <v xml:space="preserve"> </v>
      </c>
      <c r="Q25" s="101"/>
      <c r="R25" s="175"/>
      <c r="S25" s="176"/>
      <c r="T25" s="176"/>
      <c r="U25" s="177"/>
      <c r="V25" s="176"/>
      <c r="W25" s="176"/>
      <c r="X25" s="177"/>
      <c r="Y25" s="178"/>
      <c r="Z25" s="178"/>
      <c r="AA25" s="101"/>
      <c r="AB25" s="101"/>
      <c r="AC25" s="101"/>
      <c r="AD25" s="101"/>
      <c r="AE25" s="101"/>
      <c r="AF25" s="101"/>
      <c r="AG25" s="101"/>
      <c r="AH25" s="101"/>
      <c r="AI25" s="101"/>
      <c r="AJ25" s="101"/>
      <c r="AK25" s="101"/>
      <c r="AL25" s="101"/>
      <c r="AM25" s="101"/>
      <c r="AN25" s="101"/>
      <c r="AO25" s="101"/>
      <c r="AP25" s="101"/>
      <c r="AQ25" s="101"/>
      <c r="AR25" s="101"/>
    </row>
    <row r="26" spans="1:44" x14ac:dyDescent="0.25">
      <c r="A26" s="253" t="s">
        <v>74</v>
      </c>
      <c r="B26" s="258">
        <v>0</v>
      </c>
      <c r="C26" s="128">
        <v>0</v>
      </c>
      <c r="D26" s="89">
        <f t="shared" si="1"/>
        <v>0</v>
      </c>
      <c r="E26" s="128">
        <v>0</v>
      </c>
      <c r="F26" s="128">
        <v>0</v>
      </c>
      <c r="G26" s="89">
        <f t="shared" si="10"/>
        <v>0</v>
      </c>
      <c r="H26" s="128">
        <v>0</v>
      </c>
      <c r="I26" s="128">
        <v>0</v>
      </c>
      <c r="J26" s="139">
        <f t="shared" si="2"/>
        <v>0</v>
      </c>
      <c r="K26" s="168" t="str">
        <f t="shared" si="3"/>
        <v xml:space="preserve"> </v>
      </c>
      <c r="L26" s="172" t="str">
        <f t="shared" si="4"/>
        <v xml:space="preserve"> </v>
      </c>
      <c r="M26" s="90" t="str">
        <f t="shared" si="5"/>
        <v xml:space="preserve"> </v>
      </c>
      <c r="N26" s="91" t="str">
        <f t="shared" si="6"/>
        <v xml:space="preserve"> </v>
      </c>
      <c r="O26" s="173" t="str">
        <f t="shared" si="8"/>
        <v xml:space="preserve"> </v>
      </c>
      <c r="P26" s="172" t="str">
        <f t="shared" si="9"/>
        <v xml:space="preserve"> </v>
      </c>
      <c r="Q26" s="101"/>
      <c r="R26" s="175"/>
      <c r="S26" s="176"/>
      <c r="T26" s="176"/>
      <c r="U26" s="177"/>
      <c r="V26" s="176"/>
      <c r="W26" s="176"/>
      <c r="X26" s="177"/>
      <c r="Y26" s="178"/>
      <c r="Z26" s="178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</row>
    <row r="27" spans="1:44" x14ac:dyDescent="0.25">
      <c r="A27" s="253" t="s">
        <v>29</v>
      </c>
      <c r="B27" s="258">
        <v>0</v>
      </c>
      <c r="C27" s="128">
        <v>0</v>
      </c>
      <c r="D27" s="89">
        <f t="shared" si="1"/>
        <v>0</v>
      </c>
      <c r="E27" s="128">
        <v>0</v>
      </c>
      <c r="F27" s="128">
        <v>0</v>
      </c>
      <c r="G27" s="89">
        <f t="shared" si="10"/>
        <v>0</v>
      </c>
      <c r="H27" s="128">
        <v>0</v>
      </c>
      <c r="I27" s="128">
        <v>0</v>
      </c>
      <c r="J27" s="139">
        <f t="shared" si="2"/>
        <v>0</v>
      </c>
      <c r="K27" s="168" t="str">
        <f t="shared" si="3"/>
        <v xml:space="preserve"> </v>
      </c>
      <c r="L27" s="172" t="str">
        <f t="shared" si="4"/>
        <v xml:space="preserve"> </v>
      </c>
      <c r="M27" s="90" t="str">
        <f t="shared" si="5"/>
        <v xml:space="preserve"> </v>
      </c>
      <c r="N27" s="91" t="str">
        <f t="shared" si="6"/>
        <v xml:space="preserve"> </v>
      </c>
      <c r="O27" s="173" t="str">
        <f t="shared" si="8"/>
        <v xml:space="preserve"> </v>
      </c>
      <c r="P27" s="172" t="str">
        <f t="shared" si="9"/>
        <v xml:space="preserve"> </v>
      </c>
      <c r="Q27" s="101"/>
      <c r="R27" s="175"/>
      <c r="S27" s="176"/>
      <c r="T27" s="176"/>
      <c r="U27" s="177"/>
      <c r="V27" s="176"/>
      <c r="W27" s="176"/>
      <c r="X27" s="177"/>
      <c r="Y27" s="178"/>
      <c r="Z27" s="178"/>
      <c r="AA27" s="101"/>
      <c r="AB27" s="101"/>
      <c r="AC27" s="101"/>
      <c r="AD27" s="101"/>
      <c r="AE27" s="101"/>
      <c r="AF27" s="101"/>
      <c r="AG27" s="101"/>
      <c r="AH27" s="101"/>
      <c r="AI27" s="101"/>
      <c r="AJ27" s="101"/>
      <c r="AK27" s="101"/>
      <c r="AL27" s="101"/>
      <c r="AM27" s="101"/>
      <c r="AN27" s="101"/>
      <c r="AO27" s="101"/>
      <c r="AP27" s="101"/>
      <c r="AQ27" s="101"/>
      <c r="AR27" s="101"/>
    </row>
    <row r="28" spans="1:44" x14ac:dyDescent="0.25">
      <c r="A28" s="253" t="s">
        <v>30</v>
      </c>
      <c r="B28" s="75">
        <v>0</v>
      </c>
      <c r="C28" s="74">
        <v>0</v>
      </c>
      <c r="D28" s="89">
        <f t="shared" si="1"/>
        <v>0</v>
      </c>
      <c r="E28" s="74">
        <v>0</v>
      </c>
      <c r="F28" s="74">
        <v>0</v>
      </c>
      <c r="G28" s="89">
        <f t="shared" si="10"/>
        <v>0</v>
      </c>
      <c r="H28" s="74">
        <v>0</v>
      </c>
      <c r="I28" s="74">
        <v>0</v>
      </c>
      <c r="J28" s="139">
        <f t="shared" si="2"/>
        <v>0</v>
      </c>
      <c r="K28" s="168" t="str">
        <f t="shared" si="3"/>
        <v xml:space="preserve"> </v>
      </c>
      <c r="L28" s="172" t="str">
        <f t="shared" si="4"/>
        <v xml:space="preserve"> </v>
      </c>
      <c r="M28" s="90" t="str">
        <f t="shared" si="5"/>
        <v xml:space="preserve"> </v>
      </c>
      <c r="N28" s="91" t="str">
        <f t="shared" si="6"/>
        <v xml:space="preserve"> </v>
      </c>
      <c r="O28" s="173" t="str">
        <f t="shared" si="8"/>
        <v xml:space="preserve"> </v>
      </c>
      <c r="P28" s="172" t="str">
        <f t="shared" si="9"/>
        <v xml:space="preserve"> </v>
      </c>
      <c r="Q28" s="101"/>
      <c r="R28" s="175"/>
      <c r="S28" s="176"/>
      <c r="T28" s="176"/>
      <c r="U28" s="177"/>
      <c r="V28" s="176"/>
      <c r="W28" s="176"/>
      <c r="X28" s="177"/>
      <c r="Y28" s="178"/>
      <c r="Z28" s="178"/>
      <c r="AA28" s="101"/>
      <c r="AB28" s="101"/>
      <c r="AC28" s="101"/>
      <c r="AD28" s="101"/>
      <c r="AE28" s="101"/>
      <c r="AF28" s="101"/>
      <c r="AG28" s="101"/>
      <c r="AH28" s="101"/>
      <c r="AI28" s="101"/>
      <c r="AJ28" s="101"/>
      <c r="AK28" s="101"/>
      <c r="AL28" s="101"/>
      <c r="AM28" s="101"/>
      <c r="AN28" s="101"/>
      <c r="AO28" s="101"/>
      <c r="AP28" s="101"/>
      <c r="AQ28" s="101"/>
      <c r="AR28" s="101"/>
    </row>
    <row r="29" spans="1:44" x14ac:dyDescent="0.25">
      <c r="A29" s="253" t="s">
        <v>60</v>
      </c>
      <c r="B29" s="75">
        <v>0</v>
      </c>
      <c r="C29" s="74">
        <v>0</v>
      </c>
      <c r="D29" s="89">
        <f t="shared" si="1"/>
        <v>0</v>
      </c>
      <c r="E29" s="74">
        <v>0</v>
      </c>
      <c r="F29" s="74">
        <v>0</v>
      </c>
      <c r="G29" s="89">
        <f t="shared" si="10"/>
        <v>0</v>
      </c>
      <c r="H29" s="74">
        <v>0</v>
      </c>
      <c r="I29" s="74">
        <v>0</v>
      </c>
      <c r="J29" s="139">
        <f t="shared" si="2"/>
        <v>0</v>
      </c>
      <c r="K29" s="168" t="str">
        <f t="shared" si="3"/>
        <v xml:space="preserve"> </v>
      </c>
      <c r="L29" s="172" t="str">
        <f t="shared" si="4"/>
        <v xml:space="preserve"> </v>
      </c>
      <c r="M29" s="90" t="str">
        <f t="shared" si="5"/>
        <v xml:space="preserve"> </v>
      </c>
      <c r="N29" s="91" t="str">
        <f t="shared" si="6"/>
        <v xml:space="preserve"> </v>
      </c>
      <c r="O29" s="173" t="str">
        <f t="shared" si="8"/>
        <v xml:space="preserve"> </v>
      </c>
      <c r="P29" s="172" t="str">
        <f t="shared" si="9"/>
        <v xml:space="preserve"> </v>
      </c>
      <c r="Q29" s="101"/>
      <c r="R29" s="175"/>
      <c r="S29" s="176"/>
      <c r="T29" s="176"/>
      <c r="U29" s="177"/>
      <c r="V29" s="176"/>
      <c r="W29" s="176"/>
      <c r="X29" s="177"/>
      <c r="Y29" s="178"/>
      <c r="Z29" s="178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</row>
    <row r="30" spans="1:44" x14ac:dyDescent="0.25">
      <c r="A30" s="253" t="s">
        <v>31</v>
      </c>
      <c r="B30" s="75">
        <v>0</v>
      </c>
      <c r="C30" s="74">
        <v>0</v>
      </c>
      <c r="D30" s="89">
        <f t="shared" si="1"/>
        <v>0</v>
      </c>
      <c r="E30" s="74">
        <v>0</v>
      </c>
      <c r="F30" s="74">
        <v>0</v>
      </c>
      <c r="G30" s="89">
        <f t="shared" si="10"/>
        <v>0</v>
      </c>
      <c r="H30" s="74">
        <v>0</v>
      </c>
      <c r="I30" s="74">
        <v>0</v>
      </c>
      <c r="J30" s="139">
        <f t="shared" si="2"/>
        <v>0</v>
      </c>
      <c r="K30" s="168" t="str">
        <f t="shared" si="3"/>
        <v xml:space="preserve"> </v>
      </c>
      <c r="L30" s="172" t="str">
        <f t="shared" si="4"/>
        <v xml:space="preserve"> </v>
      </c>
      <c r="M30" s="90" t="str">
        <f t="shared" si="5"/>
        <v xml:space="preserve"> </v>
      </c>
      <c r="N30" s="91" t="str">
        <f t="shared" si="6"/>
        <v xml:space="preserve"> </v>
      </c>
      <c r="O30" s="173" t="str">
        <f t="shared" si="8"/>
        <v xml:space="preserve"> </v>
      </c>
      <c r="P30" s="172" t="str">
        <f t="shared" si="9"/>
        <v xml:space="preserve"> </v>
      </c>
      <c r="Q30" s="101"/>
      <c r="R30" s="175"/>
      <c r="S30" s="176"/>
      <c r="T30" s="176"/>
      <c r="U30" s="177"/>
      <c r="V30" s="176"/>
      <c r="W30" s="176"/>
      <c r="X30" s="177"/>
      <c r="Y30" s="178"/>
      <c r="Z30" s="178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</row>
    <row r="31" spans="1:44" x14ac:dyDescent="0.25">
      <c r="A31" s="253" t="s">
        <v>32</v>
      </c>
      <c r="B31" s="75">
        <v>0</v>
      </c>
      <c r="C31" s="74">
        <v>0</v>
      </c>
      <c r="D31" s="89">
        <f t="shared" si="1"/>
        <v>0</v>
      </c>
      <c r="E31" s="74">
        <v>0</v>
      </c>
      <c r="F31" s="74">
        <v>0</v>
      </c>
      <c r="G31" s="89">
        <f t="shared" si="10"/>
        <v>0</v>
      </c>
      <c r="H31" s="74">
        <v>0</v>
      </c>
      <c r="I31" s="74">
        <v>0</v>
      </c>
      <c r="J31" s="139">
        <f t="shared" si="2"/>
        <v>0</v>
      </c>
      <c r="K31" s="168" t="str">
        <f t="shared" si="3"/>
        <v xml:space="preserve"> </v>
      </c>
      <c r="L31" s="172" t="str">
        <f t="shared" si="4"/>
        <v xml:space="preserve"> </v>
      </c>
      <c r="M31" s="90" t="str">
        <f t="shared" si="5"/>
        <v xml:space="preserve"> </v>
      </c>
      <c r="N31" s="91" t="str">
        <f t="shared" si="6"/>
        <v xml:space="preserve"> </v>
      </c>
      <c r="O31" s="173" t="str">
        <f t="shared" si="8"/>
        <v xml:space="preserve"> </v>
      </c>
      <c r="P31" s="172" t="str">
        <f t="shared" si="9"/>
        <v xml:space="preserve"> </v>
      </c>
      <c r="Q31" s="101"/>
      <c r="R31" s="175"/>
      <c r="S31" s="176"/>
      <c r="T31" s="176"/>
      <c r="U31" s="177"/>
      <c r="V31" s="176"/>
      <c r="W31" s="176"/>
      <c r="X31" s="177"/>
      <c r="Y31" s="178"/>
      <c r="Z31" s="178"/>
      <c r="AA31" s="101"/>
      <c r="AB31" s="101"/>
      <c r="AC31" s="101"/>
      <c r="AD31" s="101"/>
      <c r="AE31" s="101"/>
      <c r="AF31" s="101"/>
      <c r="AG31" s="101"/>
      <c r="AH31" s="101"/>
      <c r="AI31" s="101"/>
      <c r="AJ31" s="101"/>
      <c r="AK31" s="101"/>
      <c r="AL31" s="101"/>
      <c r="AM31" s="101"/>
      <c r="AN31" s="101"/>
      <c r="AO31" s="101"/>
      <c r="AP31" s="101"/>
      <c r="AQ31" s="101"/>
      <c r="AR31" s="101"/>
    </row>
    <row r="32" spans="1:44" x14ac:dyDescent="0.25">
      <c r="A32" s="253" t="s">
        <v>33</v>
      </c>
      <c r="B32" s="75">
        <v>0</v>
      </c>
      <c r="C32" s="74">
        <v>0</v>
      </c>
      <c r="D32" s="89">
        <f t="shared" si="1"/>
        <v>0</v>
      </c>
      <c r="E32" s="74">
        <v>0</v>
      </c>
      <c r="F32" s="74">
        <v>0</v>
      </c>
      <c r="G32" s="89">
        <f t="shared" si="10"/>
        <v>0</v>
      </c>
      <c r="H32" s="74">
        <v>0</v>
      </c>
      <c r="I32" s="74">
        <v>0</v>
      </c>
      <c r="J32" s="139">
        <f t="shared" si="2"/>
        <v>0</v>
      </c>
      <c r="K32" s="168" t="str">
        <f t="shared" si="3"/>
        <v xml:space="preserve"> </v>
      </c>
      <c r="L32" s="172" t="str">
        <f t="shared" si="4"/>
        <v xml:space="preserve"> </v>
      </c>
      <c r="M32" s="90" t="str">
        <f t="shared" si="5"/>
        <v xml:space="preserve"> </v>
      </c>
      <c r="N32" s="91" t="str">
        <f t="shared" si="6"/>
        <v xml:space="preserve"> </v>
      </c>
      <c r="O32" s="173" t="str">
        <f t="shared" si="8"/>
        <v xml:space="preserve"> </v>
      </c>
      <c r="P32" s="172" t="str">
        <f t="shared" si="9"/>
        <v xml:space="preserve"> </v>
      </c>
      <c r="Q32" s="101"/>
      <c r="R32" s="175"/>
      <c r="S32" s="176"/>
      <c r="T32" s="176"/>
      <c r="U32" s="177"/>
      <c r="V32" s="176"/>
      <c r="W32" s="176"/>
      <c r="X32" s="177"/>
      <c r="Y32" s="178"/>
      <c r="Z32" s="178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</row>
    <row r="33" spans="1:44" x14ac:dyDescent="0.25">
      <c r="A33" s="253" t="s">
        <v>34</v>
      </c>
      <c r="B33" s="75">
        <v>0</v>
      </c>
      <c r="C33" s="74">
        <v>0</v>
      </c>
      <c r="D33" s="89">
        <f t="shared" si="1"/>
        <v>0</v>
      </c>
      <c r="E33" s="74">
        <v>0</v>
      </c>
      <c r="F33" s="74">
        <v>0</v>
      </c>
      <c r="G33" s="89">
        <f t="shared" si="10"/>
        <v>0</v>
      </c>
      <c r="H33" s="74">
        <v>1</v>
      </c>
      <c r="I33" s="74">
        <v>3</v>
      </c>
      <c r="J33" s="139">
        <f t="shared" si="2"/>
        <v>0.12964563526361278</v>
      </c>
      <c r="K33" s="168" t="str">
        <f t="shared" si="3"/>
        <v xml:space="preserve"> </v>
      </c>
      <c r="L33" s="172" t="str">
        <f t="shared" si="4"/>
        <v xml:space="preserve"> </v>
      </c>
      <c r="M33" s="90" t="str">
        <f t="shared" si="5"/>
        <v xml:space="preserve"> </v>
      </c>
      <c r="N33" s="91" t="str">
        <f t="shared" si="6"/>
        <v xml:space="preserve"> </v>
      </c>
      <c r="O33" s="173" t="str">
        <f t="shared" si="8"/>
        <v xml:space="preserve"> </v>
      </c>
      <c r="P33" s="172" t="str">
        <f t="shared" si="9"/>
        <v xml:space="preserve"> </v>
      </c>
      <c r="Q33" s="101"/>
      <c r="R33" s="124"/>
      <c r="S33" s="179"/>
      <c r="T33" s="179"/>
      <c r="U33" s="180"/>
      <c r="V33" s="179"/>
      <c r="W33" s="179"/>
      <c r="X33" s="181"/>
      <c r="Y33" s="182"/>
      <c r="Z33" s="182"/>
      <c r="AA33" s="101"/>
      <c r="AB33" s="101"/>
      <c r="AC33" s="101"/>
      <c r="AD33" s="101"/>
      <c r="AE33" s="101"/>
      <c r="AF33" s="101"/>
      <c r="AG33" s="101"/>
      <c r="AH33" s="101"/>
      <c r="AI33" s="101"/>
      <c r="AJ33" s="101"/>
      <c r="AK33" s="101"/>
      <c r="AL33" s="101"/>
      <c r="AM33" s="101"/>
      <c r="AN33" s="101"/>
      <c r="AO33" s="101"/>
      <c r="AP33" s="101"/>
      <c r="AQ33" s="101"/>
      <c r="AR33" s="101"/>
    </row>
    <row r="34" spans="1:44" x14ac:dyDescent="0.25">
      <c r="A34" s="253" t="s">
        <v>61</v>
      </c>
      <c r="B34" s="75">
        <v>0</v>
      </c>
      <c r="C34" s="74">
        <v>0</v>
      </c>
      <c r="D34" s="89">
        <f t="shared" si="1"/>
        <v>0</v>
      </c>
      <c r="E34" s="74">
        <v>0</v>
      </c>
      <c r="F34" s="74">
        <v>0</v>
      </c>
      <c r="G34" s="89">
        <f t="shared" si="10"/>
        <v>0</v>
      </c>
      <c r="H34" s="74">
        <v>0</v>
      </c>
      <c r="I34" s="74">
        <v>0</v>
      </c>
      <c r="J34" s="139">
        <f t="shared" si="2"/>
        <v>0</v>
      </c>
      <c r="K34" s="168" t="str">
        <f t="shared" si="3"/>
        <v xml:space="preserve"> </v>
      </c>
      <c r="L34" s="172" t="str">
        <f t="shared" si="4"/>
        <v xml:space="preserve"> </v>
      </c>
      <c r="M34" s="90" t="str">
        <f t="shared" si="5"/>
        <v xml:space="preserve"> </v>
      </c>
      <c r="N34" s="91" t="str">
        <f t="shared" si="6"/>
        <v xml:space="preserve"> </v>
      </c>
      <c r="O34" s="173" t="str">
        <f t="shared" si="8"/>
        <v xml:space="preserve"> </v>
      </c>
      <c r="P34" s="172" t="str">
        <f t="shared" si="9"/>
        <v xml:space="preserve"> </v>
      </c>
      <c r="Q34" s="101"/>
      <c r="R34" s="124"/>
      <c r="S34" s="183"/>
      <c r="T34" s="183"/>
      <c r="U34" s="184"/>
      <c r="V34" s="183"/>
      <c r="W34" s="183"/>
      <c r="X34" s="185"/>
      <c r="Y34" s="186"/>
      <c r="Z34" s="186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</row>
    <row r="35" spans="1:44" x14ac:dyDescent="0.25">
      <c r="A35" s="253" t="s">
        <v>35</v>
      </c>
      <c r="B35" s="75">
        <v>0</v>
      </c>
      <c r="C35" s="74">
        <v>0</v>
      </c>
      <c r="D35" s="89">
        <f t="shared" si="1"/>
        <v>0</v>
      </c>
      <c r="E35" s="74">
        <v>0</v>
      </c>
      <c r="F35" s="74">
        <v>0</v>
      </c>
      <c r="G35" s="89">
        <f t="shared" si="10"/>
        <v>0</v>
      </c>
      <c r="H35" s="74">
        <v>0</v>
      </c>
      <c r="I35" s="74">
        <v>0</v>
      </c>
      <c r="J35" s="139">
        <f t="shared" si="2"/>
        <v>0</v>
      </c>
      <c r="K35" s="168" t="str">
        <f t="shared" si="3"/>
        <v xml:space="preserve"> </v>
      </c>
      <c r="L35" s="172" t="str">
        <f t="shared" si="4"/>
        <v xml:space="preserve"> </v>
      </c>
      <c r="M35" s="90" t="str">
        <f t="shared" si="5"/>
        <v xml:space="preserve"> </v>
      </c>
      <c r="N35" s="91" t="str">
        <f t="shared" si="6"/>
        <v xml:space="preserve"> </v>
      </c>
      <c r="O35" s="173" t="str">
        <f t="shared" si="8"/>
        <v xml:space="preserve"> </v>
      </c>
      <c r="P35" s="172" t="str">
        <f t="shared" si="9"/>
        <v xml:space="preserve"> </v>
      </c>
      <c r="Q35" s="101"/>
      <c r="R35" s="124"/>
      <c r="S35" s="183"/>
      <c r="T35" s="183"/>
      <c r="U35" s="184"/>
      <c r="V35" s="183"/>
      <c r="W35" s="183"/>
      <c r="X35" s="185"/>
      <c r="Y35" s="186"/>
      <c r="Z35" s="186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</row>
    <row r="36" spans="1:44" x14ac:dyDescent="0.25">
      <c r="A36" s="253" t="s">
        <v>21</v>
      </c>
      <c r="B36" s="75">
        <v>0</v>
      </c>
      <c r="C36" s="74">
        <v>0</v>
      </c>
      <c r="D36" s="89">
        <f t="shared" si="1"/>
        <v>0</v>
      </c>
      <c r="E36" s="74">
        <v>0</v>
      </c>
      <c r="F36" s="74">
        <v>0</v>
      </c>
      <c r="G36" s="89">
        <f t="shared" si="10"/>
        <v>0</v>
      </c>
      <c r="H36" s="74">
        <v>0</v>
      </c>
      <c r="I36" s="74">
        <v>0</v>
      </c>
      <c r="J36" s="139">
        <f t="shared" si="2"/>
        <v>0</v>
      </c>
      <c r="K36" s="168" t="str">
        <f t="shared" si="3"/>
        <v xml:space="preserve"> </v>
      </c>
      <c r="L36" s="172" t="str">
        <f t="shared" si="4"/>
        <v xml:space="preserve"> </v>
      </c>
      <c r="M36" s="90" t="str">
        <f t="shared" si="5"/>
        <v xml:space="preserve"> </v>
      </c>
      <c r="N36" s="91" t="str">
        <f t="shared" si="6"/>
        <v xml:space="preserve"> </v>
      </c>
      <c r="O36" s="173" t="str">
        <f t="shared" si="8"/>
        <v xml:space="preserve"> </v>
      </c>
      <c r="P36" s="172" t="str">
        <f t="shared" si="9"/>
        <v xml:space="preserve"> </v>
      </c>
      <c r="Q36" s="101"/>
      <c r="R36" s="124"/>
      <c r="S36" s="183"/>
      <c r="T36" s="183"/>
      <c r="U36" s="184"/>
      <c r="V36" s="183"/>
      <c r="W36" s="183"/>
      <c r="X36" s="185"/>
      <c r="Y36" s="186"/>
      <c r="Z36" s="186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</row>
    <row r="37" spans="1:44" x14ac:dyDescent="0.25">
      <c r="A37" s="253" t="s">
        <v>36</v>
      </c>
      <c r="B37" s="75">
        <v>0</v>
      </c>
      <c r="C37" s="74">
        <v>0</v>
      </c>
      <c r="D37" s="89">
        <f t="shared" si="1"/>
        <v>0</v>
      </c>
      <c r="E37" s="74">
        <v>0</v>
      </c>
      <c r="F37" s="74">
        <v>0</v>
      </c>
      <c r="G37" s="89">
        <f t="shared" si="10"/>
        <v>0</v>
      </c>
      <c r="H37" s="74">
        <v>0</v>
      </c>
      <c r="I37" s="74">
        <v>0</v>
      </c>
      <c r="J37" s="139">
        <f t="shared" si="2"/>
        <v>0</v>
      </c>
      <c r="K37" s="168" t="str">
        <f t="shared" si="3"/>
        <v xml:space="preserve"> </v>
      </c>
      <c r="L37" s="172" t="str">
        <f t="shared" si="4"/>
        <v xml:space="preserve"> </v>
      </c>
      <c r="M37" s="90" t="str">
        <f t="shared" si="5"/>
        <v xml:space="preserve"> </v>
      </c>
      <c r="N37" s="91" t="str">
        <f t="shared" si="6"/>
        <v xml:space="preserve"> </v>
      </c>
      <c r="O37" s="173" t="str">
        <f t="shared" si="8"/>
        <v xml:space="preserve"> </v>
      </c>
      <c r="P37" s="172" t="str">
        <f t="shared" si="9"/>
        <v xml:space="preserve"> </v>
      </c>
      <c r="Q37" s="101"/>
      <c r="R37" s="101"/>
      <c r="S37" s="125"/>
      <c r="T37" s="125"/>
      <c r="U37" s="187"/>
      <c r="V37" s="125"/>
      <c r="W37" s="125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</row>
    <row r="38" spans="1:44" x14ac:dyDescent="0.25">
      <c r="A38" s="253" t="s">
        <v>25</v>
      </c>
      <c r="B38" s="75">
        <v>0</v>
      </c>
      <c r="C38" s="74">
        <v>0</v>
      </c>
      <c r="D38" s="89">
        <f t="shared" ref="D38:D69" si="11">IF($C$83&lt;&gt;0,C38/$C$83*100,0)</f>
        <v>0</v>
      </c>
      <c r="E38" s="74">
        <v>0</v>
      </c>
      <c r="F38" s="74">
        <v>0</v>
      </c>
      <c r="G38" s="89">
        <f t="shared" ref="G38:G69" si="12">IF($F$83&lt;&gt;0,F38/$F$83*100,0)</f>
        <v>0</v>
      </c>
      <c r="H38" s="74">
        <v>0</v>
      </c>
      <c r="I38" s="74">
        <v>45</v>
      </c>
      <c r="J38" s="139">
        <f t="shared" ref="J38:J69" si="13">IF($I$83&lt;&gt;0,I38/$I$83*100,0)</f>
        <v>1.9446845289541919</v>
      </c>
      <c r="K38" s="168" t="str">
        <f t="shared" ref="K38:K69" si="14">IF(OR(B38&lt;&gt;0)*(E38&lt;&gt;0),B38/E38*100," ")</f>
        <v xml:space="preserve"> </v>
      </c>
      <c r="L38" s="172" t="str">
        <f t="shared" ref="L38:L69" si="15">IF(OR(C38&lt;&gt;0)*(F38&lt;&gt;0),C38/F38*100," ")</f>
        <v xml:space="preserve"> </v>
      </c>
      <c r="M38" s="90" t="str">
        <f t="shared" ref="M38:M69" si="16">IF(OR(B38&lt;&gt;0)*(H38&lt;&gt;0),B38/H38*100," ")</f>
        <v xml:space="preserve"> </v>
      </c>
      <c r="N38" s="91" t="str">
        <f t="shared" ref="N38:N69" si="17">IF(OR(C38&lt;&gt;0)*(I38&lt;&gt;0),C38/I38*100," ")</f>
        <v xml:space="preserve"> </v>
      </c>
      <c r="O38" s="173" t="str">
        <f t="shared" si="8"/>
        <v xml:space="preserve"> </v>
      </c>
      <c r="P38" s="172" t="str">
        <f t="shared" si="9"/>
        <v xml:space="preserve"> </v>
      </c>
      <c r="Q38" s="101"/>
      <c r="R38" s="101"/>
      <c r="S38" s="125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</row>
    <row r="39" spans="1:44" x14ac:dyDescent="0.25">
      <c r="A39" s="253" t="s">
        <v>37</v>
      </c>
      <c r="B39" s="75">
        <v>0</v>
      </c>
      <c r="C39" s="74">
        <v>0</v>
      </c>
      <c r="D39" s="89">
        <f t="shared" si="11"/>
        <v>0</v>
      </c>
      <c r="E39" s="74">
        <v>0</v>
      </c>
      <c r="F39" s="74">
        <v>0</v>
      </c>
      <c r="G39" s="89">
        <f t="shared" si="12"/>
        <v>0</v>
      </c>
      <c r="H39" s="74">
        <v>0</v>
      </c>
      <c r="I39" s="74">
        <v>0</v>
      </c>
      <c r="J39" s="139">
        <f t="shared" si="13"/>
        <v>0</v>
      </c>
      <c r="K39" s="168" t="str">
        <f t="shared" si="14"/>
        <v xml:space="preserve"> </v>
      </c>
      <c r="L39" s="172" t="str">
        <f t="shared" si="15"/>
        <v xml:space="preserve"> </v>
      </c>
      <c r="M39" s="90" t="str">
        <f t="shared" si="16"/>
        <v xml:space="preserve"> </v>
      </c>
      <c r="N39" s="91" t="str">
        <f t="shared" si="17"/>
        <v xml:space="preserve"> </v>
      </c>
      <c r="O39" s="173" t="str">
        <f t="shared" ref="O39:O70" si="18">IF(OR(E39&lt;&gt;0)*(H39&lt;&gt;0),E39/H39*100," ")</f>
        <v xml:space="preserve"> </v>
      </c>
      <c r="P39" s="172" t="str">
        <f t="shared" si="9"/>
        <v xml:space="preserve"> </v>
      </c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</row>
    <row r="40" spans="1:44" x14ac:dyDescent="0.25">
      <c r="A40" s="253" t="s">
        <v>83</v>
      </c>
      <c r="B40" s="75">
        <v>0</v>
      </c>
      <c r="C40" s="74">
        <v>0</v>
      </c>
      <c r="D40" s="89">
        <f t="shared" si="11"/>
        <v>0</v>
      </c>
      <c r="E40" s="74">
        <v>0</v>
      </c>
      <c r="F40" s="74">
        <v>0</v>
      </c>
      <c r="G40" s="89">
        <f t="shared" si="12"/>
        <v>0</v>
      </c>
      <c r="H40" s="74">
        <v>0</v>
      </c>
      <c r="I40" s="74">
        <v>0</v>
      </c>
      <c r="J40" s="139">
        <f t="shared" si="13"/>
        <v>0</v>
      </c>
      <c r="K40" s="168" t="str">
        <f t="shared" si="14"/>
        <v xml:space="preserve"> </v>
      </c>
      <c r="L40" s="172" t="str">
        <f t="shared" si="15"/>
        <v xml:space="preserve"> </v>
      </c>
      <c r="M40" s="90" t="str">
        <f t="shared" si="16"/>
        <v xml:space="preserve"> </v>
      </c>
      <c r="N40" s="91" t="str">
        <f t="shared" si="17"/>
        <v xml:space="preserve"> </v>
      </c>
      <c r="O40" s="173" t="str">
        <f t="shared" si="18"/>
        <v xml:space="preserve"> </v>
      </c>
      <c r="P40" s="172" t="str">
        <f t="shared" si="9"/>
        <v xml:space="preserve"> </v>
      </c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</row>
    <row r="41" spans="1:44" x14ac:dyDescent="0.25">
      <c r="A41" s="253" t="s">
        <v>64</v>
      </c>
      <c r="B41" s="75">
        <v>0</v>
      </c>
      <c r="C41" s="74">
        <v>0</v>
      </c>
      <c r="D41" s="89">
        <f t="shared" si="11"/>
        <v>0</v>
      </c>
      <c r="E41" s="74">
        <v>0</v>
      </c>
      <c r="F41" s="74">
        <v>0</v>
      </c>
      <c r="G41" s="89">
        <f t="shared" si="12"/>
        <v>0</v>
      </c>
      <c r="H41" s="74">
        <v>0</v>
      </c>
      <c r="I41" s="74">
        <v>0</v>
      </c>
      <c r="J41" s="139">
        <f t="shared" si="13"/>
        <v>0</v>
      </c>
      <c r="K41" s="168" t="str">
        <f t="shared" si="14"/>
        <v xml:space="preserve"> </v>
      </c>
      <c r="L41" s="172" t="str">
        <f t="shared" si="15"/>
        <v xml:space="preserve"> </v>
      </c>
      <c r="M41" s="90" t="str">
        <f t="shared" si="16"/>
        <v xml:space="preserve"> </v>
      </c>
      <c r="N41" s="91" t="str">
        <f t="shared" si="17"/>
        <v xml:space="preserve"> </v>
      </c>
      <c r="O41" s="173" t="str">
        <f t="shared" si="18"/>
        <v xml:space="preserve"> </v>
      </c>
      <c r="P41" s="172" t="str">
        <f t="shared" si="9"/>
        <v xml:space="preserve"> </v>
      </c>
      <c r="Q41" s="101"/>
      <c r="R41" s="101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01"/>
      <c r="AQ41" s="101"/>
      <c r="AR41" s="101"/>
    </row>
    <row r="42" spans="1:44" x14ac:dyDescent="0.25">
      <c r="A42" s="253" t="s">
        <v>38</v>
      </c>
      <c r="B42" s="75">
        <v>0</v>
      </c>
      <c r="C42" s="74">
        <v>0</v>
      </c>
      <c r="D42" s="89">
        <f t="shared" si="11"/>
        <v>0</v>
      </c>
      <c r="E42" s="74">
        <v>0</v>
      </c>
      <c r="F42" s="74">
        <v>0</v>
      </c>
      <c r="G42" s="89">
        <f t="shared" si="12"/>
        <v>0</v>
      </c>
      <c r="H42" s="74">
        <v>0</v>
      </c>
      <c r="I42" s="74">
        <v>0</v>
      </c>
      <c r="J42" s="139">
        <f t="shared" si="13"/>
        <v>0</v>
      </c>
      <c r="K42" s="168" t="str">
        <f t="shared" si="14"/>
        <v xml:space="preserve"> </v>
      </c>
      <c r="L42" s="172" t="str">
        <f t="shared" si="15"/>
        <v xml:space="preserve"> </v>
      </c>
      <c r="M42" s="90" t="str">
        <f t="shared" si="16"/>
        <v xml:space="preserve"> </v>
      </c>
      <c r="N42" s="91" t="str">
        <f t="shared" si="17"/>
        <v xml:space="preserve"> </v>
      </c>
      <c r="O42" s="173" t="str">
        <f t="shared" si="18"/>
        <v xml:space="preserve"> </v>
      </c>
      <c r="P42" s="172" t="str">
        <f t="shared" si="9"/>
        <v xml:space="preserve"> </v>
      </c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</row>
    <row r="43" spans="1:44" x14ac:dyDescent="0.25">
      <c r="A43" s="253" t="s">
        <v>39</v>
      </c>
      <c r="B43" s="75">
        <v>0</v>
      </c>
      <c r="C43" s="74">
        <v>0</v>
      </c>
      <c r="D43" s="89">
        <f t="shared" si="11"/>
        <v>0</v>
      </c>
      <c r="E43" s="74">
        <v>0</v>
      </c>
      <c r="F43" s="74">
        <v>0</v>
      </c>
      <c r="G43" s="89">
        <f t="shared" si="12"/>
        <v>0</v>
      </c>
      <c r="H43" s="74">
        <v>0</v>
      </c>
      <c r="I43" s="74">
        <v>0</v>
      </c>
      <c r="J43" s="139">
        <f t="shared" si="13"/>
        <v>0</v>
      </c>
      <c r="K43" s="168" t="str">
        <f t="shared" si="14"/>
        <v xml:space="preserve"> </v>
      </c>
      <c r="L43" s="172" t="str">
        <f t="shared" si="15"/>
        <v xml:space="preserve"> </v>
      </c>
      <c r="M43" s="90" t="str">
        <f t="shared" si="16"/>
        <v xml:space="preserve"> </v>
      </c>
      <c r="N43" s="91" t="str">
        <f t="shared" si="17"/>
        <v xml:space="preserve"> </v>
      </c>
      <c r="O43" s="173" t="str">
        <f t="shared" si="18"/>
        <v xml:space="preserve"> </v>
      </c>
      <c r="P43" s="172" t="str">
        <f t="shared" si="9"/>
        <v xml:space="preserve"> </v>
      </c>
      <c r="Q43" s="101"/>
      <c r="R43" s="101"/>
      <c r="S43" s="167"/>
      <c r="T43" s="101"/>
      <c r="U43" s="101"/>
      <c r="V43" s="101"/>
      <c r="W43" s="101"/>
      <c r="X43" s="101"/>
      <c r="Y43" s="101"/>
      <c r="Z43" s="101"/>
      <c r="AA43" s="101"/>
      <c r="AB43" s="101"/>
      <c r="AC43" s="101"/>
      <c r="AD43" s="101"/>
      <c r="AE43" s="101"/>
      <c r="AF43" s="101"/>
      <c r="AG43" s="101"/>
      <c r="AH43" s="101"/>
      <c r="AI43" s="101"/>
      <c r="AJ43" s="101"/>
      <c r="AK43" s="101"/>
      <c r="AL43" s="101"/>
      <c r="AM43" s="101"/>
      <c r="AN43" s="101"/>
      <c r="AO43" s="101"/>
      <c r="AP43" s="101"/>
      <c r="AQ43" s="101"/>
      <c r="AR43" s="101"/>
    </row>
    <row r="44" spans="1:44" x14ac:dyDescent="0.25">
      <c r="A44" s="254" t="s">
        <v>65</v>
      </c>
      <c r="B44" s="75">
        <v>0</v>
      </c>
      <c r="C44" s="74">
        <v>0</v>
      </c>
      <c r="D44" s="89">
        <f t="shared" si="11"/>
        <v>0</v>
      </c>
      <c r="E44" s="74">
        <v>0</v>
      </c>
      <c r="F44" s="74">
        <v>0</v>
      </c>
      <c r="G44" s="89">
        <f t="shared" si="12"/>
        <v>0</v>
      </c>
      <c r="H44" s="74">
        <v>0</v>
      </c>
      <c r="I44" s="74">
        <v>0</v>
      </c>
      <c r="J44" s="139">
        <f t="shared" si="13"/>
        <v>0</v>
      </c>
      <c r="K44" s="168" t="str">
        <f t="shared" si="14"/>
        <v xml:space="preserve"> </v>
      </c>
      <c r="L44" s="172" t="str">
        <f t="shared" si="15"/>
        <v xml:space="preserve"> </v>
      </c>
      <c r="M44" s="90" t="str">
        <f t="shared" si="16"/>
        <v xml:space="preserve"> </v>
      </c>
      <c r="N44" s="91" t="str">
        <f t="shared" si="17"/>
        <v xml:space="preserve"> </v>
      </c>
      <c r="O44" s="173" t="str">
        <f t="shared" si="18"/>
        <v xml:space="preserve"> </v>
      </c>
      <c r="P44" s="172" t="str">
        <f t="shared" si="9"/>
        <v xml:space="preserve"> </v>
      </c>
      <c r="Q44" s="101"/>
      <c r="R44" s="101"/>
      <c r="S44" s="167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</row>
    <row r="45" spans="1:44" x14ac:dyDescent="0.25">
      <c r="A45" s="253" t="s">
        <v>66</v>
      </c>
      <c r="B45" s="75">
        <v>0</v>
      </c>
      <c r="C45" s="74">
        <v>0</v>
      </c>
      <c r="D45" s="89">
        <f t="shared" si="11"/>
        <v>0</v>
      </c>
      <c r="E45" s="74">
        <v>0</v>
      </c>
      <c r="F45" s="74">
        <v>0</v>
      </c>
      <c r="G45" s="89">
        <f t="shared" si="12"/>
        <v>0</v>
      </c>
      <c r="H45" s="74">
        <v>0</v>
      </c>
      <c r="I45" s="74">
        <v>0</v>
      </c>
      <c r="J45" s="139">
        <f t="shared" si="13"/>
        <v>0</v>
      </c>
      <c r="K45" s="168" t="str">
        <f t="shared" si="14"/>
        <v xml:space="preserve"> </v>
      </c>
      <c r="L45" s="172" t="str">
        <f t="shared" si="15"/>
        <v xml:space="preserve"> </v>
      </c>
      <c r="M45" s="90" t="str">
        <f t="shared" si="16"/>
        <v xml:space="preserve"> </v>
      </c>
      <c r="N45" s="91" t="str">
        <f t="shared" si="17"/>
        <v xml:space="preserve"> </v>
      </c>
      <c r="O45" s="173" t="str">
        <f t="shared" si="18"/>
        <v xml:space="preserve"> </v>
      </c>
      <c r="P45" s="172" t="str">
        <f t="shared" si="9"/>
        <v xml:space="preserve"> </v>
      </c>
      <c r="Q45" s="101"/>
      <c r="R45" s="101"/>
      <c r="S45" s="167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</row>
    <row r="46" spans="1:44" x14ac:dyDescent="0.25">
      <c r="A46" s="253" t="s">
        <v>67</v>
      </c>
      <c r="B46" s="75">
        <v>0</v>
      </c>
      <c r="C46" s="74">
        <v>0</v>
      </c>
      <c r="D46" s="89">
        <f t="shared" si="11"/>
        <v>0</v>
      </c>
      <c r="E46" s="74">
        <v>0</v>
      </c>
      <c r="F46" s="74">
        <v>0</v>
      </c>
      <c r="G46" s="89">
        <f t="shared" si="12"/>
        <v>0</v>
      </c>
      <c r="H46" s="74">
        <v>0</v>
      </c>
      <c r="I46" s="74">
        <v>0</v>
      </c>
      <c r="J46" s="139">
        <f t="shared" si="13"/>
        <v>0</v>
      </c>
      <c r="K46" s="168" t="str">
        <f t="shared" si="14"/>
        <v xml:space="preserve"> </v>
      </c>
      <c r="L46" s="172" t="str">
        <f t="shared" si="15"/>
        <v xml:space="preserve"> </v>
      </c>
      <c r="M46" s="90" t="str">
        <f t="shared" si="16"/>
        <v xml:space="preserve"> </v>
      </c>
      <c r="N46" s="91" t="str">
        <f t="shared" si="17"/>
        <v xml:space="preserve"> </v>
      </c>
      <c r="O46" s="173" t="str">
        <f t="shared" si="18"/>
        <v xml:space="preserve"> </v>
      </c>
      <c r="P46" s="172" t="str">
        <f t="shared" si="9"/>
        <v xml:space="preserve"> </v>
      </c>
      <c r="Q46" s="101"/>
      <c r="R46" s="101"/>
      <c r="S46" s="167"/>
      <c r="T46" s="101"/>
      <c r="U46" s="101"/>
      <c r="V46" s="101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</row>
    <row r="47" spans="1:44" x14ac:dyDescent="0.25">
      <c r="A47" s="253" t="s">
        <v>56</v>
      </c>
      <c r="B47" s="75">
        <v>0</v>
      </c>
      <c r="C47" s="74">
        <v>0</v>
      </c>
      <c r="D47" s="89">
        <f t="shared" si="11"/>
        <v>0</v>
      </c>
      <c r="E47" s="74">
        <v>0</v>
      </c>
      <c r="F47" s="74">
        <v>0</v>
      </c>
      <c r="G47" s="89">
        <f t="shared" si="12"/>
        <v>0</v>
      </c>
      <c r="H47" s="74">
        <v>0</v>
      </c>
      <c r="I47" s="74">
        <v>0</v>
      </c>
      <c r="J47" s="139">
        <f t="shared" si="13"/>
        <v>0</v>
      </c>
      <c r="K47" s="168" t="str">
        <f t="shared" si="14"/>
        <v xml:space="preserve"> </v>
      </c>
      <c r="L47" s="172" t="str">
        <f t="shared" si="15"/>
        <v xml:space="preserve"> </v>
      </c>
      <c r="M47" s="90" t="str">
        <f t="shared" si="16"/>
        <v xml:space="preserve"> </v>
      </c>
      <c r="N47" s="91" t="str">
        <f t="shared" si="17"/>
        <v xml:space="preserve"> </v>
      </c>
      <c r="O47" s="173" t="str">
        <f t="shared" si="18"/>
        <v xml:space="preserve"> </v>
      </c>
      <c r="P47" s="172" t="str">
        <f t="shared" si="9"/>
        <v xml:space="preserve"> </v>
      </c>
      <c r="Q47" s="101"/>
      <c r="R47" s="101"/>
      <c r="S47" s="167"/>
      <c r="T47" s="101"/>
      <c r="U47" s="101"/>
      <c r="V47" s="101"/>
      <c r="W47" s="101"/>
      <c r="X47" s="101"/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</row>
    <row r="48" spans="1:44" x14ac:dyDescent="0.25">
      <c r="A48" s="253" t="s">
        <v>58</v>
      </c>
      <c r="B48" s="75">
        <v>0</v>
      </c>
      <c r="C48" s="74">
        <v>0</v>
      </c>
      <c r="D48" s="89">
        <f t="shared" si="11"/>
        <v>0</v>
      </c>
      <c r="E48" s="74">
        <v>0</v>
      </c>
      <c r="F48" s="74">
        <v>0</v>
      </c>
      <c r="G48" s="89">
        <f t="shared" si="12"/>
        <v>0</v>
      </c>
      <c r="H48" s="74">
        <v>0</v>
      </c>
      <c r="I48" s="74">
        <v>0</v>
      </c>
      <c r="J48" s="139">
        <f t="shared" si="13"/>
        <v>0</v>
      </c>
      <c r="K48" s="168" t="str">
        <f t="shared" si="14"/>
        <v xml:space="preserve"> </v>
      </c>
      <c r="L48" s="172" t="str">
        <f t="shared" si="15"/>
        <v xml:space="preserve"> </v>
      </c>
      <c r="M48" s="90" t="str">
        <f t="shared" si="16"/>
        <v xml:space="preserve"> </v>
      </c>
      <c r="N48" s="91" t="str">
        <f t="shared" si="17"/>
        <v xml:space="preserve"> </v>
      </c>
      <c r="O48" s="173" t="str">
        <f t="shared" si="18"/>
        <v xml:space="preserve"> </v>
      </c>
      <c r="P48" s="172" t="str">
        <f t="shared" si="9"/>
        <v xml:space="preserve"> </v>
      </c>
      <c r="Q48" s="101"/>
      <c r="R48" s="101"/>
      <c r="S48" s="167"/>
      <c r="T48" s="101"/>
      <c r="U48" s="101"/>
      <c r="V48" s="101"/>
      <c r="W48" s="101"/>
      <c r="X48" s="101"/>
      <c r="Y48" s="101"/>
      <c r="Z48" s="101"/>
      <c r="AA48" s="101"/>
      <c r="AB48" s="101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</row>
    <row r="49" spans="1:44" ht="17.25" customHeight="1" x14ac:dyDescent="0.25">
      <c r="A49" s="253" t="s">
        <v>68</v>
      </c>
      <c r="B49" s="75">
        <v>0</v>
      </c>
      <c r="C49" s="74">
        <v>0</v>
      </c>
      <c r="D49" s="89">
        <f t="shared" si="11"/>
        <v>0</v>
      </c>
      <c r="E49" s="74">
        <v>0</v>
      </c>
      <c r="F49" s="74">
        <v>0</v>
      </c>
      <c r="G49" s="89">
        <f t="shared" si="12"/>
        <v>0</v>
      </c>
      <c r="H49" s="74">
        <v>0</v>
      </c>
      <c r="I49" s="74">
        <v>0</v>
      </c>
      <c r="J49" s="139">
        <f t="shared" si="13"/>
        <v>0</v>
      </c>
      <c r="K49" s="168" t="str">
        <f t="shared" si="14"/>
        <v xml:space="preserve"> </v>
      </c>
      <c r="L49" s="172" t="str">
        <f t="shared" si="15"/>
        <v xml:space="preserve"> </v>
      </c>
      <c r="M49" s="90" t="str">
        <f t="shared" si="16"/>
        <v xml:space="preserve"> </v>
      </c>
      <c r="N49" s="91" t="str">
        <f t="shared" si="17"/>
        <v xml:space="preserve"> </v>
      </c>
      <c r="O49" s="173" t="str">
        <f t="shared" si="18"/>
        <v xml:space="preserve"> </v>
      </c>
      <c r="P49" s="172" t="str">
        <f t="shared" si="9"/>
        <v xml:space="preserve"> </v>
      </c>
      <c r="Q49" s="101"/>
      <c r="R49" s="101"/>
      <c r="S49" s="167"/>
      <c r="T49" s="101"/>
      <c r="U49" s="101"/>
      <c r="V49" s="101"/>
      <c r="W49" s="101"/>
      <c r="X49" s="101"/>
      <c r="Y49" s="101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01"/>
      <c r="AQ49" s="101"/>
      <c r="AR49" s="101"/>
    </row>
    <row r="50" spans="1:44" x14ac:dyDescent="0.25">
      <c r="A50" s="253" t="s">
        <v>69</v>
      </c>
      <c r="B50" s="75">
        <v>0</v>
      </c>
      <c r="C50" s="74">
        <v>0</v>
      </c>
      <c r="D50" s="89">
        <f t="shared" si="11"/>
        <v>0</v>
      </c>
      <c r="E50" s="74">
        <v>0</v>
      </c>
      <c r="F50" s="74">
        <v>0</v>
      </c>
      <c r="G50" s="89">
        <f t="shared" si="12"/>
        <v>0</v>
      </c>
      <c r="H50" s="74">
        <v>0</v>
      </c>
      <c r="I50" s="74">
        <v>0</v>
      </c>
      <c r="J50" s="139">
        <f t="shared" si="13"/>
        <v>0</v>
      </c>
      <c r="K50" s="168" t="str">
        <f t="shared" si="14"/>
        <v xml:space="preserve"> </v>
      </c>
      <c r="L50" s="172" t="str">
        <f t="shared" si="15"/>
        <v xml:space="preserve"> </v>
      </c>
      <c r="M50" s="90" t="str">
        <f t="shared" si="16"/>
        <v xml:space="preserve"> </v>
      </c>
      <c r="N50" s="91" t="str">
        <f t="shared" si="17"/>
        <v xml:space="preserve"> </v>
      </c>
      <c r="O50" s="173" t="str">
        <f t="shared" si="18"/>
        <v xml:space="preserve"> </v>
      </c>
      <c r="P50" s="172" t="str">
        <f t="shared" si="9"/>
        <v xml:space="preserve"> </v>
      </c>
      <c r="Q50" s="101"/>
      <c r="R50" s="101"/>
      <c r="S50" s="167"/>
      <c r="T50" s="101"/>
      <c r="U50" s="101"/>
      <c r="V50" s="101"/>
      <c r="W50" s="101"/>
      <c r="X50" s="101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</row>
    <row r="51" spans="1:44" x14ac:dyDescent="0.25">
      <c r="A51" s="253" t="s">
        <v>70</v>
      </c>
      <c r="B51" s="75">
        <v>0</v>
      </c>
      <c r="C51" s="74">
        <v>0</v>
      </c>
      <c r="D51" s="89">
        <f t="shared" si="11"/>
        <v>0</v>
      </c>
      <c r="E51" s="74">
        <v>0</v>
      </c>
      <c r="F51" s="74">
        <v>0</v>
      </c>
      <c r="G51" s="89">
        <f t="shared" si="12"/>
        <v>0</v>
      </c>
      <c r="H51" s="74">
        <v>0</v>
      </c>
      <c r="I51" s="74">
        <v>0</v>
      </c>
      <c r="J51" s="139">
        <f t="shared" si="13"/>
        <v>0</v>
      </c>
      <c r="K51" s="168" t="str">
        <f t="shared" si="14"/>
        <v xml:space="preserve"> </v>
      </c>
      <c r="L51" s="172" t="str">
        <f t="shared" si="15"/>
        <v xml:space="preserve"> </v>
      </c>
      <c r="M51" s="90" t="str">
        <f t="shared" si="16"/>
        <v xml:space="preserve"> </v>
      </c>
      <c r="N51" s="91" t="str">
        <f t="shared" si="17"/>
        <v xml:space="preserve"> </v>
      </c>
      <c r="O51" s="173" t="str">
        <f t="shared" si="18"/>
        <v xml:space="preserve"> </v>
      </c>
      <c r="P51" s="172" t="str">
        <f t="shared" si="9"/>
        <v xml:space="preserve"> </v>
      </c>
      <c r="Q51" s="101"/>
      <c r="R51" s="101"/>
      <c r="S51" s="167"/>
      <c r="T51" s="101"/>
      <c r="U51" s="101"/>
      <c r="V51" s="101"/>
      <c r="W51" s="101"/>
      <c r="X51" s="101"/>
      <c r="Y51" s="101"/>
      <c r="Z51" s="101"/>
      <c r="AA51" s="101"/>
      <c r="AB51" s="101"/>
      <c r="AC51" s="101"/>
      <c r="AD51" s="101"/>
      <c r="AE51" s="101"/>
      <c r="AF51" s="101"/>
      <c r="AG51" s="101"/>
      <c r="AH51" s="101"/>
      <c r="AI51" s="101"/>
      <c r="AJ51" s="101"/>
      <c r="AK51" s="101"/>
      <c r="AL51" s="101"/>
      <c r="AM51" s="101"/>
      <c r="AN51" s="101"/>
      <c r="AO51" s="101"/>
      <c r="AP51" s="101"/>
      <c r="AQ51" s="101"/>
      <c r="AR51" s="101"/>
    </row>
    <row r="52" spans="1:44" x14ac:dyDescent="0.25">
      <c r="A52" s="253" t="s">
        <v>71</v>
      </c>
      <c r="B52" s="75">
        <v>0</v>
      </c>
      <c r="C52" s="74">
        <v>0</v>
      </c>
      <c r="D52" s="89">
        <f t="shared" si="11"/>
        <v>0</v>
      </c>
      <c r="E52" s="74">
        <v>0</v>
      </c>
      <c r="F52" s="74">
        <v>0</v>
      </c>
      <c r="G52" s="89">
        <f t="shared" si="12"/>
        <v>0</v>
      </c>
      <c r="H52" s="74">
        <v>0</v>
      </c>
      <c r="I52" s="74">
        <v>0</v>
      </c>
      <c r="J52" s="139">
        <f t="shared" si="13"/>
        <v>0</v>
      </c>
      <c r="K52" s="168" t="str">
        <f t="shared" si="14"/>
        <v xml:space="preserve"> </v>
      </c>
      <c r="L52" s="172" t="str">
        <f t="shared" si="15"/>
        <v xml:space="preserve"> </v>
      </c>
      <c r="M52" s="90" t="str">
        <f t="shared" si="16"/>
        <v xml:space="preserve"> </v>
      </c>
      <c r="N52" s="91" t="str">
        <f t="shared" si="17"/>
        <v xml:space="preserve"> </v>
      </c>
      <c r="O52" s="173" t="str">
        <f t="shared" si="18"/>
        <v xml:space="preserve"> </v>
      </c>
      <c r="P52" s="172" t="str">
        <f t="shared" si="9"/>
        <v xml:space="preserve"> </v>
      </c>
      <c r="Q52" s="101"/>
      <c r="R52" s="101"/>
      <c r="S52" s="167"/>
      <c r="T52" s="101"/>
      <c r="U52" s="101"/>
      <c r="V52" s="101"/>
      <c r="W52" s="101"/>
      <c r="X52" s="101"/>
      <c r="Y52" s="101"/>
      <c r="Z52" s="101"/>
      <c r="AA52" s="101"/>
      <c r="AB52" s="101"/>
      <c r="AC52" s="101"/>
      <c r="AD52" s="101"/>
      <c r="AE52" s="101"/>
      <c r="AF52" s="101"/>
      <c r="AG52" s="101"/>
      <c r="AH52" s="101"/>
      <c r="AI52" s="101"/>
      <c r="AJ52" s="101"/>
      <c r="AK52" s="101"/>
      <c r="AL52" s="101"/>
      <c r="AM52" s="101"/>
      <c r="AN52" s="101"/>
      <c r="AO52" s="101"/>
      <c r="AP52" s="101"/>
      <c r="AQ52" s="101"/>
      <c r="AR52" s="101"/>
    </row>
    <row r="53" spans="1:44" x14ac:dyDescent="0.25">
      <c r="A53" s="253" t="s">
        <v>41</v>
      </c>
      <c r="B53" s="75">
        <v>0</v>
      </c>
      <c r="C53" s="74">
        <v>0</v>
      </c>
      <c r="D53" s="89">
        <f t="shared" si="11"/>
        <v>0</v>
      </c>
      <c r="E53" s="74">
        <v>0</v>
      </c>
      <c r="F53" s="74">
        <v>0</v>
      </c>
      <c r="G53" s="89">
        <f t="shared" si="12"/>
        <v>0</v>
      </c>
      <c r="H53" s="74">
        <v>0</v>
      </c>
      <c r="I53" s="74">
        <v>0</v>
      </c>
      <c r="J53" s="139">
        <f t="shared" si="13"/>
        <v>0</v>
      </c>
      <c r="K53" s="168" t="str">
        <f t="shared" si="14"/>
        <v xml:space="preserve"> </v>
      </c>
      <c r="L53" s="172" t="str">
        <f t="shared" si="15"/>
        <v xml:space="preserve"> </v>
      </c>
      <c r="M53" s="90" t="str">
        <f t="shared" si="16"/>
        <v xml:space="preserve"> </v>
      </c>
      <c r="N53" s="91" t="str">
        <f t="shared" si="17"/>
        <v xml:space="preserve"> </v>
      </c>
      <c r="O53" s="173" t="str">
        <f t="shared" si="18"/>
        <v xml:space="preserve"> </v>
      </c>
      <c r="P53" s="172" t="str">
        <f t="shared" si="9"/>
        <v xml:space="preserve"> </v>
      </c>
      <c r="Q53" s="101"/>
      <c r="R53" s="101"/>
      <c r="S53" s="125"/>
      <c r="T53" s="101"/>
      <c r="U53" s="101"/>
      <c r="V53" s="101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  <c r="AN53" s="101"/>
      <c r="AO53" s="101"/>
      <c r="AP53" s="101"/>
      <c r="AQ53" s="101"/>
      <c r="AR53" s="101"/>
    </row>
    <row r="54" spans="1:44" ht="17.25" customHeight="1" x14ac:dyDescent="0.25">
      <c r="A54" s="253" t="s">
        <v>42</v>
      </c>
      <c r="B54" s="75">
        <v>0</v>
      </c>
      <c r="C54" s="74">
        <v>0</v>
      </c>
      <c r="D54" s="89">
        <f t="shared" si="11"/>
        <v>0</v>
      </c>
      <c r="E54" s="74">
        <v>0</v>
      </c>
      <c r="F54" s="74">
        <v>0</v>
      </c>
      <c r="G54" s="89">
        <f t="shared" si="12"/>
        <v>0</v>
      </c>
      <c r="H54" s="74">
        <v>0</v>
      </c>
      <c r="I54" s="74">
        <v>0</v>
      </c>
      <c r="J54" s="139">
        <f t="shared" si="13"/>
        <v>0</v>
      </c>
      <c r="K54" s="168" t="str">
        <f t="shared" si="14"/>
        <v xml:space="preserve"> </v>
      </c>
      <c r="L54" s="172" t="str">
        <f t="shared" si="15"/>
        <v xml:space="preserve"> </v>
      </c>
      <c r="M54" s="90" t="str">
        <f t="shared" si="16"/>
        <v xml:space="preserve"> </v>
      </c>
      <c r="N54" s="91" t="str">
        <f t="shared" si="17"/>
        <v xml:space="preserve"> </v>
      </c>
      <c r="O54" s="173" t="str">
        <f t="shared" si="18"/>
        <v xml:space="preserve"> </v>
      </c>
      <c r="P54" s="172" t="str">
        <f t="shared" si="9"/>
        <v xml:space="preserve"> </v>
      </c>
      <c r="Q54" s="101"/>
      <c r="R54" s="101"/>
      <c r="S54" s="125"/>
      <c r="T54" s="101"/>
      <c r="U54" s="101"/>
      <c r="V54" s="101"/>
      <c r="W54" s="101"/>
      <c r="X54" s="101"/>
      <c r="Y54" s="101"/>
      <c r="Z54" s="101"/>
      <c r="AA54" s="101"/>
      <c r="AB54" s="101"/>
      <c r="AC54" s="101"/>
      <c r="AD54" s="101"/>
      <c r="AE54" s="101"/>
      <c r="AF54" s="101"/>
      <c r="AG54" s="101"/>
      <c r="AH54" s="101"/>
      <c r="AI54" s="101"/>
      <c r="AJ54" s="101"/>
      <c r="AK54" s="101"/>
      <c r="AL54" s="101"/>
      <c r="AM54" s="101"/>
      <c r="AN54" s="101"/>
      <c r="AO54" s="101"/>
      <c r="AP54" s="101"/>
      <c r="AQ54" s="101"/>
      <c r="AR54" s="101"/>
    </row>
    <row r="55" spans="1:44" x14ac:dyDescent="0.25">
      <c r="A55" s="253" t="s">
        <v>43</v>
      </c>
      <c r="B55" s="75">
        <v>0</v>
      </c>
      <c r="C55" s="74">
        <v>0</v>
      </c>
      <c r="D55" s="89">
        <f t="shared" si="11"/>
        <v>0</v>
      </c>
      <c r="E55" s="74">
        <v>0</v>
      </c>
      <c r="F55" s="74">
        <v>0</v>
      </c>
      <c r="G55" s="89">
        <f t="shared" si="12"/>
        <v>0</v>
      </c>
      <c r="H55" s="74">
        <v>0</v>
      </c>
      <c r="I55" s="74">
        <v>0</v>
      </c>
      <c r="J55" s="139">
        <f t="shared" si="13"/>
        <v>0</v>
      </c>
      <c r="K55" s="168" t="str">
        <f t="shared" si="14"/>
        <v xml:space="preserve"> </v>
      </c>
      <c r="L55" s="172" t="str">
        <f t="shared" si="15"/>
        <v xml:space="preserve"> </v>
      </c>
      <c r="M55" s="90" t="str">
        <f t="shared" si="16"/>
        <v xml:space="preserve"> </v>
      </c>
      <c r="N55" s="91" t="str">
        <f t="shared" si="17"/>
        <v xml:space="preserve"> </v>
      </c>
      <c r="O55" s="173" t="str">
        <f t="shared" si="18"/>
        <v xml:space="preserve"> </v>
      </c>
      <c r="P55" s="172" t="str">
        <f t="shared" si="9"/>
        <v xml:space="preserve"> </v>
      </c>
      <c r="Q55" s="101"/>
      <c r="R55" s="101"/>
      <c r="S55" s="101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  <c r="AK55" s="101"/>
      <c r="AL55" s="101"/>
      <c r="AM55" s="101"/>
      <c r="AN55" s="101"/>
      <c r="AO55" s="101"/>
      <c r="AP55" s="101"/>
      <c r="AQ55" s="101"/>
      <c r="AR55" s="101"/>
    </row>
    <row r="56" spans="1:44" x14ac:dyDescent="0.25">
      <c r="A56" s="253" t="s">
        <v>82</v>
      </c>
      <c r="B56" s="75">
        <v>0</v>
      </c>
      <c r="C56" s="74">
        <v>0</v>
      </c>
      <c r="D56" s="89">
        <f t="shared" si="11"/>
        <v>0</v>
      </c>
      <c r="E56" s="74">
        <v>0</v>
      </c>
      <c r="F56" s="74">
        <v>0</v>
      </c>
      <c r="G56" s="89">
        <f t="shared" si="12"/>
        <v>0</v>
      </c>
      <c r="H56" s="74">
        <v>0</v>
      </c>
      <c r="I56" s="74">
        <v>0</v>
      </c>
      <c r="J56" s="139">
        <f t="shared" si="13"/>
        <v>0</v>
      </c>
      <c r="K56" s="168" t="str">
        <f t="shared" si="14"/>
        <v xml:space="preserve"> </v>
      </c>
      <c r="L56" s="172" t="str">
        <f t="shared" si="15"/>
        <v xml:space="preserve"> </v>
      </c>
      <c r="M56" s="90" t="str">
        <f t="shared" si="16"/>
        <v xml:space="preserve"> </v>
      </c>
      <c r="N56" s="91" t="str">
        <f t="shared" si="17"/>
        <v xml:space="preserve"> </v>
      </c>
      <c r="O56" s="173" t="str">
        <f t="shared" si="18"/>
        <v xml:space="preserve"> </v>
      </c>
      <c r="P56" s="172" t="str">
        <f t="shared" si="9"/>
        <v xml:space="preserve"> </v>
      </c>
      <c r="Q56" s="101"/>
      <c r="R56" s="101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  <c r="AK56" s="101"/>
      <c r="AL56" s="101"/>
      <c r="AM56" s="101"/>
      <c r="AN56" s="101"/>
      <c r="AO56" s="101"/>
      <c r="AP56" s="101"/>
      <c r="AQ56" s="101"/>
      <c r="AR56" s="101"/>
    </row>
    <row r="57" spans="1:44" x14ac:dyDescent="0.25">
      <c r="A57" s="253" t="s">
        <v>84</v>
      </c>
      <c r="B57" s="75">
        <v>0</v>
      </c>
      <c r="C57" s="74">
        <v>0</v>
      </c>
      <c r="D57" s="89">
        <f t="shared" si="11"/>
        <v>0</v>
      </c>
      <c r="E57" s="74">
        <v>0</v>
      </c>
      <c r="F57" s="74">
        <v>0</v>
      </c>
      <c r="G57" s="89">
        <f t="shared" si="12"/>
        <v>0</v>
      </c>
      <c r="H57" s="74">
        <v>0</v>
      </c>
      <c r="I57" s="74">
        <v>0</v>
      </c>
      <c r="J57" s="139">
        <f t="shared" si="13"/>
        <v>0</v>
      </c>
      <c r="K57" s="168" t="str">
        <f t="shared" si="14"/>
        <v xml:space="preserve"> </v>
      </c>
      <c r="L57" s="172" t="str">
        <f t="shared" si="15"/>
        <v xml:space="preserve"> </v>
      </c>
      <c r="M57" s="90" t="str">
        <f t="shared" si="16"/>
        <v xml:space="preserve"> </v>
      </c>
      <c r="N57" s="91" t="str">
        <f t="shared" si="17"/>
        <v xml:space="preserve"> </v>
      </c>
      <c r="O57" s="173" t="str">
        <f t="shared" si="18"/>
        <v xml:space="preserve"> </v>
      </c>
      <c r="P57" s="172" t="str">
        <f t="shared" si="9"/>
        <v xml:space="preserve"> </v>
      </c>
      <c r="Q57" s="101"/>
      <c r="R57" s="101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  <c r="AK57" s="101"/>
      <c r="AL57" s="101"/>
      <c r="AM57" s="101"/>
      <c r="AN57" s="101"/>
      <c r="AO57" s="101"/>
      <c r="AP57" s="101"/>
      <c r="AQ57" s="101"/>
      <c r="AR57" s="101"/>
    </row>
    <row r="58" spans="1:44" x14ac:dyDescent="0.25">
      <c r="A58" s="253" t="s">
        <v>46</v>
      </c>
      <c r="B58" s="75">
        <v>0</v>
      </c>
      <c r="C58" s="74">
        <v>0</v>
      </c>
      <c r="D58" s="89">
        <f t="shared" si="11"/>
        <v>0</v>
      </c>
      <c r="E58" s="74">
        <v>0</v>
      </c>
      <c r="F58" s="74">
        <v>0</v>
      </c>
      <c r="G58" s="89">
        <f t="shared" si="12"/>
        <v>0</v>
      </c>
      <c r="H58" s="74">
        <v>0</v>
      </c>
      <c r="I58" s="74">
        <v>0</v>
      </c>
      <c r="J58" s="139">
        <f t="shared" si="13"/>
        <v>0</v>
      </c>
      <c r="K58" s="168" t="str">
        <f t="shared" si="14"/>
        <v xml:space="preserve"> </v>
      </c>
      <c r="L58" s="172" t="str">
        <f t="shared" si="15"/>
        <v xml:space="preserve"> </v>
      </c>
      <c r="M58" s="90" t="str">
        <f t="shared" si="16"/>
        <v xml:space="preserve"> </v>
      </c>
      <c r="N58" s="91" t="str">
        <f t="shared" si="17"/>
        <v xml:space="preserve"> </v>
      </c>
      <c r="O58" s="173" t="str">
        <f t="shared" si="18"/>
        <v xml:space="preserve"> </v>
      </c>
      <c r="P58" s="172" t="str">
        <f t="shared" si="9"/>
        <v xml:space="preserve"> </v>
      </c>
      <c r="Q58" s="101"/>
      <c r="R58" s="101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  <c r="AJ58" s="101"/>
      <c r="AK58" s="101"/>
      <c r="AL58" s="101"/>
      <c r="AM58" s="101"/>
      <c r="AN58" s="101"/>
      <c r="AO58" s="101"/>
      <c r="AP58" s="101"/>
      <c r="AQ58" s="101"/>
      <c r="AR58" s="101"/>
    </row>
    <row r="59" spans="1:44" ht="17.25" customHeight="1" x14ac:dyDescent="0.25">
      <c r="A59" s="253" t="s">
        <v>57</v>
      </c>
      <c r="B59" s="75">
        <v>0</v>
      </c>
      <c r="C59" s="74">
        <v>0</v>
      </c>
      <c r="D59" s="89">
        <f t="shared" si="11"/>
        <v>0</v>
      </c>
      <c r="E59" s="74">
        <v>0</v>
      </c>
      <c r="F59" s="74">
        <v>0</v>
      </c>
      <c r="G59" s="89">
        <f t="shared" si="12"/>
        <v>0</v>
      </c>
      <c r="H59" s="74">
        <v>0</v>
      </c>
      <c r="I59" s="74">
        <v>0</v>
      </c>
      <c r="J59" s="139">
        <f t="shared" si="13"/>
        <v>0</v>
      </c>
      <c r="K59" s="168" t="str">
        <f t="shared" si="14"/>
        <v xml:space="preserve"> </v>
      </c>
      <c r="L59" s="172" t="str">
        <f t="shared" si="15"/>
        <v xml:space="preserve"> </v>
      </c>
      <c r="M59" s="90" t="str">
        <f t="shared" si="16"/>
        <v xml:space="preserve"> </v>
      </c>
      <c r="N59" s="91" t="str">
        <f t="shared" si="17"/>
        <v xml:space="preserve"> </v>
      </c>
      <c r="O59" s="173" t="str">
        <f t="shared" si="18"/>
        <v xml:space="preserve"> </v>
      </c>
      <c r="P59" s="172" t="str">
        <f t="shared" si="9"/>
        <v xml:space="preserve"> </v>
      </c>
      <c r="Q59" s="101"/>
      <c r="R59" s="101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  <c r="AJ59" s="101"/>
      <c r="AK59" s="101"/>
      <c r="AL59" s="101"/>
      <c r="AM59" s="101"/>
      <c r="AN59" s="101"/>
      <c r="AO59" s="101"/>
      <c r="AP59" s="101"/>
      <c r="AQ59" s="101"/>
      <c r="AR59" s="101"/>
    </row>
    <row r="60" spans="1:44" x14ac:dyDescent="0.25">
      <c r="A60" s="253" t="s">
        <v>62</v>
      </c>
      <c r="B60" s="75">
        <v>0</v>
      </c>
      <c r="C60" s="74">
        <v>0</v>
      </c>
      <c r="D60" s="89">
        <f t="shared" si="11"/>
        <v>0</v>
      </c>
      <c r="E60" s="74">
        <v>0</v>
      </c>
      <c r="F60" s="74">
        <v>0</v>
      </c>
      <c r="G60" s="89">
        <f t="shared" si="12"/>
        <v>0</v>
      </c>
      <c r="H60" s="74">
        <v>0</v>
      </c>
      <c r="I60" s="74">
        <v>0</v>
      </c>
      <c r="J60" s="139">
        <f t="shared" si="13"/>
        <v>0</v>
      </c>
      <c r="K60" s="168" t="str">
        <f t="shared" si="14"/>
        <v xml:space="preserve"> </v>
      </c>
      <c r="L60" s="172" t="str">
        <f t="shared" si="15"/>
        <v xml:space="preserve"> </v>
      </c>
      <c r="M60" s="90" t="str">
        <f t="shared" si="16"/>
        <v xml:space="preserve"> </v>
      </c>
      <c r="N60" s="91" t="str">
        <f t="shared" si="17"/>
        <v xml:space="preserve"> </v>
      </c>
      <c r="O60" s="173" t="str">
        <f t="shared" si="18"/>
        <v xml:space="preserve"> </v>
      </c>
      <c r="P60" s="172" t="str">
        <f t="shared" si="9"/>
        <v xml:space="preserve"> </v>
      </c>
      <c r="Q60" s="101"/>
      <c r="R60" s="101"/>
      <c r="S60" s="101"/>
      <c r="T60" s="101"/>
      <c r="U60" s="101"/>
      <c r="V60" s="101"/>
      <c r="W60" s="101"/>
      <c r="X60" s="101"/>
      <c r="Y60" s="101"/>
      <c r="Z60" s="101"/>
      <c r="AA60" s="101"/>
      <c r="AB60" s="101"/>
      <c r="AC60" s="101"/>
      <c r="AD60" s="101"/>
      <c r="AE60" s="101"/>
      <c r="AF60" s="101"/>
      <c r="AG60" s="101"/>
      <c r="AH60" s="101"/>
      <c r="AI60" s="101"/>
      <c r="AJ60" s="101"/>
      <c r="AK60" s="101"/>
      <c r="AL60" s="101"/>
      <c r="AM60" s="101"/>
      <c r="AN60" s="101"/>
      <c r="AO60" s="101"/>
      <c r="AP60" s="101"/>
      <c r="AQ60" s="101"/>
      <c r="AR60" s="101"/>
    </row>
    <row r="61" spans="1:44" x14ac:dyDescent="0.25">
      <c r="A61" s="253" t="s">
        <v>47</v>
      </c>
      <c r="B61" s="75">
        <v>0</v>
      </c>
      <c r="C61" s="74">
        <v>0</v>
      </c>
      <c r="D61" s="89">
        <f t="shared" si="11"/>
        <v>0</v>
      </c>
      <c r="E61" s="74">
        <v>0</v>
      </c>
      <c r="F61" s="74">
        <v>0</v>
      </c>
      <c r="G61" s="89">
        <f t="shared" si="12"/>
        <v>0</v>
      </c>
      <c r="H61" s="74">
        <v>0</v>
      </c>
      <c r="I61" s="74">
        <v>0</v>
      </c>
      <c r="J61" s="139">
        <f t="shared" si="13"/>
        <v>0</v>
      </c>
      <c r="K61" s="168" t="str">
        <f t="shared" si="14"/>
        <v xml:space="preserve"> </v>
      </c>
      <c r="L61" s="172" t="str">
        <f t="shared" si="15"/>
        <v xml:space="preserve"> </v>
      </c>
      <c r="M61" s="90" t="str">
        <f t="shared" si="16"/>
        <v xml:space="preserve"> </v>
      </c>
      <c r="N61" s="91" t="str">
        <f t="shared" si="17"/>
        <v xml:space="preserve"> </v>
      </c>
      <c r="O61" s="173" t="str">
        <f t="shared" si="18"/>
        <v xml:space="preserve"> </v>
      </c>
      <c r="P61" s="172" t="str">
        <f t="shared" si="9"/>
        <v xml:space="preserve"> </v>
      </c>
      <c r="Q61" s="101"/>
      <c r="R61" s="101"/>
      <c r="S61" s="101"/>
      <c r="T61" s="101"/>
      <c r="U61" s="101"/>
      <c r="V61" s="101"/>
      <c r="W61" s="101"/>
      <c r="X61" s="101"/>
      <c r="Y61" s="101"/>
      <c r="Z61" s="101"/>
      <c r="AA61" s="101"/>
      <c r="AB61" s="101"/>
      <c r="AC61" s="101"/>
      <c r="AD61" s="101"/>
      <c r="AE61" s="101"/>
      <c r="AF61" s="101"/>
      <c r="AG61" s="101"/>
      <c r="AH61" s="101"/>
      <c r="AI61" s="101"/>
      <c r="AJ61" s="101"/>
      <c r="AK61" s="101"/>
      <c r="AL61" s="101"/>
      <c r="AM61" s="101"/>
      <c r="AN61" s="101"/>
      <c r="AO61" s="101"/>
      <c r="AP61" s="101"/>
      <c r="AQ61" s="101"/>
      <c r="AR61" s="101"/>
    </row>
    <row r="62" spans="1:44" x14ac:dyDescent="0.25">
      <c r="A62" s="253" t="s">
        <v>23</v>
      </c>
      <c r="B62" s="75">
        <v>0</v>
      </c>
      <c r="C62" s="74">
        <v>0</v>
      </c>
      <c r="D62" s="89">
        <f t="shared" si="11"/>
        <v>0</v>
      </c>
      <c r="E62" s="74">
        <v>0</v>
      </c>
      <c r="F62" s="74">
        <v>0</v>
      </c>
      <c r="G62" s="89">
        <f t="shared" si="12"/>
        <v>0</v>
      </c>
      <c r="H62" s="74">
        <v>0</v>
      </c>
      <c r="I62" s="74">
        <v>0</v>
      </c>
      <c r="J62" s="139">
        <f t="shared" si="13"/>
        <v>0</v>
      </c>
      <c r="K62" s="168" t="str">
        <f t="shared" si="14"/>
        <v xml:space="preserve"> </v>
      </c>
      <c r="L62" s="172" t="str">
        <f t="shared" si="15"/>
        <v xml:space="preserve"> </v>
      </c>
      <c r="M62" s="90" t="str">
        <f t="shared" si="16"/>
        <v xml:space="preserve"> </v>
      </c>
      <c r="N62" s="91" t="str">
        <f t="shared" si="17"/>
        <v xml:space="preserve"> </v>
      </c>
      <c r="O62" s="173" t="str">
        <f t="shared" si="18"/>
        <v xml:space="preserve"> </v>
      </c>
      <c r="P62" s="172" t="str">
        <f t="shared" si="9"/>
        <v xml:space="preserve"> </v>
      </c>
      <c r="Q62" s="101"/>
      <c r="R62" s="101"/>
      <c r="S62" s="101"/>
      <c r="T62" s="101"/>
      <c r="U62" s="101"/>
      <c r="V62" s="101"/>
      <c r="W62" s="101"/>
      <c r="X62" s="101"/>
      <c r="Y62" s="101"/>
      <c r="Z62" s="101"/>
      <c r="AA62" s="101"/>
      <c r="AB62" s="101"/>
      <c r="AC62" s="101"/>
      <c r="AD62" s="101"/>
      <c r="AE62" s="101"/>
      <c r="AF62" s="101"/>
      <c r="AG62" s="101"/>
      <c r="AH62" s="101"/>
      <c r="AI62" s="101"/>
      <c r="AJ62" s="101"/>
      <c r="AK62" s="101"/>
      <c r="AL62" s="101"/>
      <c r="AM62" s="101"/>
      <c r="AN62" s="101"/>
      <c r="AO62" s="101"/>
      <c r="AP62" s="101"/>
      <c r="AQ62" s="101"/>
      <c r="AR62" s="101"/>
    </row>
    <row r="63" spans="1:44" x14ac:dyDescent="0.25">
      <c r="A63" s="253" t="s">
        <v>75</v>
      </c>
      <c r="B63" s="75">
        <v>0</v>
      </c>
      <c r="C63" s="74">
        <v>0</v>
      </c>
      <c r="D63" s="89">
        <f t="shared" si="11"/>
        <v>0</v>
      </c>
      <c r="E63" s="74">
        <v>0</v>
      </c>
      <c r="F63" s="74">
        <v>0</v>
      </c>
      <c r="G63" s="89">
        <f t="shared" si="12"/>
        <v>0</v>
      </c>
      <c r="H63" s="74">
        <v>0</v>
      </c>
      <c r="I63" s="74">
        <v>0</v>
      </c>
      <c r="J63" s="139">
        <f t="shared" si="13"/>
        <v>0</v>
      </c>
      <c r="K63" s="168" t="str">
        <f t="shared" si="14"/>
        <v xml:space="preserve"> </v>
      </c>
      <c r="L63" s="172" t="str">
        <f t="shared" si="15"/>
        <v xml:space="preserve"> </v>
      </c>
      <c r="M63" s="90" t="str">
        <f t="shared" si="16"/>
        <v xml:space="preserve"> </v>
      </c>
      <c r="N63" s="91" t="str">
        <f t="shared" si="17"/>
        <v xml:space="preserve"> </v>
      </c>
      <c r="O63" s="173" t="str">
        <f t="shared" si="18"/>
        <v xml:space="preserve"> </v>
      </c>
      <c r="P63" s="172" t="str">
        <f t="shared" si="9"/>
        <v xml:space="preserve"> </v>
      </c>
      <c r="Q63" s="101"/>
      <c r="R63" s="101"/>
      <c r="S63" s="101"/>
      <c r="T63" s="101"/>
      <c r="U63" s="101"/>
      <c r="V63" s="101"/>
      <c r="W63" s="101"/>
      <c r="X63" s="101"/>
      <c r="Y63" s="101"/>
      <c r="Z63" s="101"/>
      <c r="AA63" s="101"/>
      <c r="AB63" s="101"/>
      <c r="AC63" s="101"/>
      <c r="AD63" s="101"/>
      <c r="AE63" s="101"/>
      <c r="AF63" s="101"/>
      <c r="AG63" s="101"/>
      <c r="AH63" s="101"/>
      <c r="AI63" s="101"/>
      <c r="AJ63" s="101"/>
      <c r="AK63" s="101"/>
      <c r="AL63" s="101"/>
      <c r="AM63" s="101"/>
      <c r="AN63" s="101"/>
      <c r="AO63" s="101"/>
      <c r="AP63" s="101"/>
      <c r="AQ63" s="101"/>
      <c r="AR63" s="101"/>
    </row>
    <row r="64" spans="1:44" x14ac:dyDescent="0.25">
      <c r="A64" s="253" t="s">
        <v>72</v>
      </c>
      <c r="B64" s="75">
        <v>0</v>
      </c>
      <c r="C64" s="74">
        <v>0</v>
      </c>
      <c r="D64" s="89">
        <f t="shared" si="11"/>
        <v>0</v>
      </c>
      <c r="E64" s="74">
        <v>0</v>
      </c>
      <c r="F64" s="74">
        <v>0</v>
      </c>
      <c r="G64" s="89">
        <f t="shared" si="12"/>
        <v>0</v>
      </c>
      <c r="H64" s="74">
        <v>0</v>
      </c>
      <c r="I64" s="74">
        <v>0</v>
      </c>
      <c r="J64" s="139">
        <f t="shared" si="13"/>
        <v>0</v>
      </c>
      <c r="K64" s="168" t="str">
        <f t="shared" si="14"/>
        <v xml:space="preserve"> </v>
      </c>
      <c r="L64" s="172" t="str">
        <f t="shared" si="15"/>
        <v xml:space="preserve"> </v>
      </c>
      <c r="M64" s="90" t="str">
        <f t="shared" si="16"/>
        <v xml:space="preserve"> </v>
      </c>
      <c r="N64" s="91" t="str">
        <f t="shared" si="17"/>
        <v xml:space="preserve"> </v>
      </c>
      <c r="O64" s="173" t="str">
        <f t="shared" si="18"/>
        <v xml:space="preserve"> </v>
      </c>
      <c r="P64" s="172" t="str">
        <f t="shared" si="9"/>
        <v xml:space="preserve"> </v>
      </c>
      <c r="Q64" s="101"/>
      <c r="R64" s="101"/>
      <c r="S64" s="101"/>
      <c r="T64" s="101"/>
      <c r="U64" s="101"/>
      <c r="V64" s="101"/>
      <c r="W64" s="101"/>
      <c r="X64" s="101"/>
      <c r="Y64" s="101"/>
      <c r="Z64" s="101"/>
      <c r="AA64" s="101"/>
      <c r="AB64" s="101"/>
      <c r="AC64" s="101"/>
      <c r="AD64" s="101"/>
      <c r="AE64" s="101"/>
      <c r="AF64" s="101"/>
      <c r="AG64" s="101"/>
      <c r="AH64" s="101"/>
      <c r="AI64" s="101"/>
      <c r="AJ64" s="101"/>
      <c r="AK64" s="101"/>
      <c r="AL64" s="101"/>
      <c r="AM64" s="101"/>
      <c r="AN64" s="101"/>
      <c r="AO64" s="101"/>
      <c r="AP64" s="101"/>
      <c r="AQ64" s="101"/>
      <c r="AR64" s="101"/>
    </row>
    <row r="65" spans="1:44" x14ac:dyDescent="0.25">
      <c r="A65" s="253" t="s">
        <v>108</v>
      </c>
      <c r="B65" s="75">
        <v>0</v>
      </c>
      <c r="C65" s="74">
        <v>0</v>
      </c>
      <c r="D65" s="89">
        <f t="shared" si="11"/>
        <v>0</v>
      </c>
      <c r="E65" s="74">
        <v>0</v>
      </c>
      <c r="F65" s="74">
        <v>0</v>
      </c>
      <c r="G65" s="89">
        <f t="shared" si="12"/>
        <v>0</v>
      </c>
      <c r="H65" s="74">
        <v>0</v>
      </c>
      <c r="I65" s="74">
        <v>0</v>
      </c>
      <c r="J65" s="139">
        <f t="shared" si="13"/>
        <v>0</v>
      </c>
      <c r="K65" s="168" t="str">
        <f t="shared" si="14"/>
        <v xml:space="preserve"> </v>
      </c>
      <c r="L65" s="172" t="str">
        <f t="shared" si="15"/>
        <v xml:space="preserve"> </v>
      </c>
      <c r="M65" s="90" t="str">
        <f t="shared" si="16"/>
        <v xml:space="preserve"> </v>
      </c>
      <c r="N65" s="91" t="str">
        <f t="shared" si="17"/>
        <v xml:space="preserve"> </v>
      </c>
      <c r="O65" s="173" t="str">
        <f t="shared" si="18"/>
        <v xml:space="preserve"> </v>
      </c>
      <c r="P65" s="172" t="str">
        <f t="shared" si="9"/>
        <v xml:space="preserve"> </v>
      </c>
      <c r="Q65" s="101"/>
      <c r="R65" s="101"/>
      <c r="S65" s="101"/>
      <c r="T65" s="101"/>
      <c r="U65" s="101"/>
      <c r="V65" s="101"/>
      <c r="W65" s="101"/>
      <c r="X65" s="101"/>
      <c r="Y65" s="101"/>
      <c r="Z65" s="101"/>
      <c r="AA65" s="101"/>
      <c r="AB65" s="101"/>
      <c r="AC65" s="101"/>
      <c r="AD65" s="101"/>
      <c r="AE65" s="101"/>
      <c r="AF65" s="101"/>
      <c r="AG65" s="101"/>
      <c r="AH65" s="101"/>
      <c r="AI65" s="101"/>
      <c r="AJ65" s="101"/>
      <c r="AK65" s="101"/>
      <c r="AL65" s="101"/>
      <c r="AM65" s="101"/>
      <c r="AN65" s="101"/>
      <c r="AO65" s="101"/>
      <c r="AP65" s="101"/>
      <c r="AQ65" s="101"/>
      <c r="AR65" s="101"/>
    </row>
    <row r="66" spans="1:44" x14ac:dyDescent="0.25">
      <c r="A66" s="253" t="s">
        <v>109</v>
      </c>
      <c r="B66" s="75">
        <v>0</v>
      </c>
      <c r="C66" s="74">
        <v>0</v>
      </c>
      <c r="D66" s="89">
        <f t="shared" si="11"/>
        <v>0</v>
      </c>
      <c r="E66" s="74">
        <v>0</v>
      </c>
      <c r="F66" s="74">
        <v>0</v>
      </c>
      <c r="G66" s="89">
        <f t="shared" si="12"/>
        <v>0</v>
      </c>
      <c r="H66" s="74">
        <v>0</v>
      </c>
      <c r="I66" s="74">
        <v>0</v>
      </c>
      <c r="J66" s="139">
        <f t="shared" si="13"/>
        <v>0</v>
      </c>
      <c r="K66" s="168" t="str">
        <f t="shared" si="14"/>
        <v xml:space="preserve"> </v>
      </c>
      <c r="L66" s="172" t="str">
        <f t="shared" si="15"/>
        <v xml:space="preserve"> </v>
      </c>
      <c r="M66" s="90" t="str">
        <f t="shared" si="16"/>
        <v xml:space="preserve"> </v>
      </c>
      <c r="N66" s="91" t="str">
        <f t="shared" si="17"/>
        <v xml:space="preserve"> </v>
      </c>
      <c r="O66" s="173" t="str">
        <f t="shared" si="18"/>
        <v xml:space="preserve"> </v>
      </c>
      <c r="P66" s="172" t="str">
        <f t="shared" si="9"/>
        <v xml:space="preserve"> </v>
      </c>
      <c r="Q66" s="101"/>
      <c r="R66" s="101"/>
      <c r="S66" s="101"/>
      <c r="T66" s="101"/>
      <c r="U66" s="101"/>
      <c r="V66" s="101"/>
      <c r="W66" s="101"/>
      <c r="X66" s="101"/>
      <c r="Y66" s="101"/>
      <c r="Z66" s="101"/>
      <c r="AA66" s="101"/>
      <c r="AB66" s="101"/>
      <c r="AC66" s="101"/>
      <c r="AD66" s="101"/>
      <c r="AE66" s="101"/>
      <c r="AF66" s="101"/>
      <c r="AG66" s="101"/>
      <c r="AH66" s="101"/>
      <c r="AI66" s="101"/>
      <c r="AJ66" s="101"/>
      <c r="AK66" s="101"/>
      <c r="AL66" s="101"/>
      <c r="AM66" s="101"/>
      <c r="AN66" s="101"/>
      <c r="AO66" s="101"/>
      <c r="AP66" s="101"/>
      <c r="AQ66" s="101"/>
      <c r="AR66" s="101"/>
    </row>
    <row r="67" spans="1:44" x14ac:dyDescent="0.25">
      <c r="A67" s="253" t="s">
        <v>106</v>
      </c>
      <c r="B67" s="75">
        <v>0</v>
      </c>
      <c r="C67" s="74">
        <v>0</v>
      </c>
      <c r="D67" s="89">
        <f t="shared" si="11"/>
        <v>0</v>
      </c>
      <c r="E67" s="74">
        <v>0</v>
      </c>
      <c r="F67" s="74">
        <v>0</v>
      </c>
      <c r="G67" s="89">
        <f t="shared" si="12"/>
        <v>0</v>
      </c>
      <c r="H67" s="74">
        <v>0</v>
      </c>
      <c r="I67" s="74">
        <v>0</v>
      </c>
      <c r="J67" s="139">
        <f t="shared" si="13"/>
        <v>0</v>
      </c>
      <c r="K67" s="168" t="str">
        <f t="shared" si="14"/>
        <v xml:space="preserve"> </v>
      </c>
      <c r="L67" s="172" t="str">
        <f t="shared" si="15"/>
        <v xml:space="preserve"> </v>
      </c>
      <c r="M67" s="90" t="str">
        <f t="shared" si="16"/>
        <v xml:space="preserve"> </v>
      </c>
      <c r="N67" s="91" t="str">
        <f t="shared" si="17"/>
        <v xml:space="preserve"> </v>
      </c>
      <c r="O67" s="173" t="str">
        <f t="shared" si="18"/>
        <v xml:space="preserve"> </v>
      </c>
      <c r="P67" s="172" t="str">
        <f t="shared" si="9"/>
        <v xml:space="preserve"> </v>
      </c>
      <c r="Q67" s="101"/>
      <c r="R67" s="101"/>
      <c r="S67" s="101"/>
      <c r="T67" s="101"/>
      <c r="U67" s="101"/>
      <c r="V67" s="101"/>
      <c r="W67" s="101"/>
      <c r="X67" s="101"/>
      <c r="Y67" s="101"/>
      <c r="Z67" s="101"/>
      <c r="AA67" s="101"/>
      <c r="AB67" s="101"/>
      <c r="AC67" s="101"/>
      <c r="AD67" s="101"/>
      <c r="AE67" s="101"/>
      <c r="AF67" s="101"/>
      <c r="AG67" s="101"/>
      <c r="AH67" s="101"/>
      <c r="AI67" s="101"/>
      <c r="AJ67" s="101"/>
      <c r="AK67" s="101"/>
      <c r="AL67" s="101"/>
      <c r="AM67" s="101"/>
      <c r="AN67" s="101"/>
      <c r="AO67" s="101"/>
      <c r="AP67" s="101"/>
      <c r="AQ67" s="101"/>
      <c r="AR67" s="101"/>
    </row>
    <row r="68" spans="1:44" ht="17.25" customHeight="1" x14ac:dyDescent="0.25">
      <c r="A68" s="253" t="s">
        <v>107</v>
      </c>
      <c r="B68" s="75">
        <v>0</v>
      </c>
      <c r="C68" s="74">
        <v>0</v>
      </c>
      <c r="D68" s="89">
        <f t="shared" si="11"/>
        <v>0</v>
      </c>
      <c r="E68" s="74">
        <v>0</v>
      </c>
      <c r="F68" s="74">
        <v>0</v>
      </c>
      <c r="G68" s="89">
        <f t="shared" si="12"/>
        <v>0</v>
      </c>
      <c r="H68" s="74">
        <v>0</v>
      </c>
      <c r="I68" s="74">
        <v>0</v>
      </c>
      <c r="J68" s="139">
        <f t="shared" si="13"/>
        <v>0</v>
      </c>
      <c r="K68" s="168" t="str">
        <f t="shared" si="14"/>
        <v xml:space="preserve"> </v>
      </c>
      <c r="L68" s="172" t="str">
        <f t="shared" si="15"/>
        <v xml:space="preserve"> </v>
      </c>
      <c r="M68" s="90" t="str">
        <f t="shared" si="16"/>
        <v xml:space="preserve"> </v>
      </c>
      <c r="N68" s="91" t="str">
        <f t="shared" si="17"/>
        <v xml:space="preserve"> </v>
      </c>
      <c r="O68" s="173" t="str">
        <f t="shared" si="18"/>
        <v xml:space="preserve"> </v>
      </c>
      <c r="P68" s="172" t="str">
        <f t="shared" si="9"/>
        <v xml:space="preserve"> </v>
      </c>
      <c r="Q68" s="101"/>
      <c r="R68" s="101"/>
      <c r="S68" s="101"/>
      <c r="T68" s="101"/>
      <c r="U68" s="101"/>
      <c r="V68" s="101"/>
      <c r="W68" s="101"/>
      <c r="X68" s="101"/>
      <c r="Y68" s="101"/>
      <c r="Z68" s="101"/>
      <c r="AA68" s="101"/>
      <c r="AB68" s="101"/>
      <c r="AC68" s="101"/>
      <c r="AD68" s="101"/>
      <c r="AE68" s="101"/>
      <c r="AF68" s="101"/>
      <c r="AG68" s="101"/>
      <c r="AH68" s="101"/>
      <c r="AI68" s="101"/>
      <c r="AJ68" s="101"/>
      <c r="AK68" s="101"/>
      <c r="AL68" s="101"/>
      <c r="AM68" s="101"/>
      <c r="AN68" s="101"/>
      <c r="AO68" s="101"/>
      <c r="AP68" s="101"/>
      <c r="AQ68" s="101"/>
      <c r="AR68" s="101"/>
    </row>
    <row r="69" spans="1:44" x14ac:dyDescent="0.25">
      <c r="A69" s="253" t="s">
        <v>48</v>
      </c>
      <c r="B69" s="75">
        <v>0</v>
      </c>
      <c r="C69" s="74">
        <v>0</v>
      </c>
      <c r="D69" s="89">
        <f t="shared" si="11"/>
        <v>0</v>
      </c>
      <c r="E69" s="74">
        <v>0</v>
      </c>
      <c r="F69" s="74">
        <v>0</v>
      </c>
      <c r="G69" s="89">
        <f t="shared" si="12"/>
        <v>0</v>
      </c>
      <c r="H69" s="74">
        <v>0</v>
      </c>
      <c r="I69" s="74">
        <v>0</v>
      </c>
      <c r="J69" s="139">
        <f t="shared" si="13"/>
        <v>0</v>
      </c>
      <c r="K69" s="168" t="str">
        <f t="shared" si="14"/>
        <v xml:space="preserve"> </v>
      </c>
      <c r="L69" s="172" t="str">
        <f t="shared" si="15"/>
        <v xml:space="preserve"> </v>
      </c>
      <c r="M69" s="90" t="str">
        <f t="shared" si="16"/>
        <v xml:space="preserve"> </v>
      </c>
      <c r="N69" s="91" t="str">
        <f t="shared" si="17"/>
        <v xml:space="preserve"> </v>
      </c>
      <c r="O69" s="173" t="str">
        <f t="shared" si="18"/>
        <v xml:space="preserve"> </v>
      </c>
      <c r="P69" s="172" t="str">
        <f t="shared" si="9"/>
        <v xml:space="preserve"> </v>
      </c>
      <c r="Q69" s="101"/>
      <c r="R69" s="101"/>
      <c r="S69" s="101"/>
      <c r="T69" s="101"/>
      <c r="U69" s="101"/>
      <c r="V69" s="101"/>
      <c r="W69" s="101"/>
      <c r="X69" s="101"/>
      <c r="Y69" s="101"/>
      <c r="Z69" s="101"/>
      <c r="AA69" s="101"/>
      <c r="AB69" s="101"/>
      <c r="AC69" s="101"/>
      <c r="AD69" s="101"/>
      <c r="AE69" s="101"/>
      <c r="AF69" s="101"/>
      <c r="AG69" s="101"/>
      <c r="AH69" s="101"/>
      <c r="AI69" s="101"/>
      <c r="AJ69" s="101"/>
      <c r="AK69" s="101"/>
      <c r="AL69" s="101"/>
      <c r="AM69" s="101"/>
      <c r="AN69" s="101"/>
      <c r="AO69" s="101"/>
      <c r="AP69" s="101"/>
      <c r="AQ69" s="101"/>
      <c r="AR69" s="101"/>
    </row>
    <row r="70" spans="1:44" x14ac:dyDescent="0.25">
      <c r="A70" s="253" t="s">
        <v>50</v>
      </c>
      <c r="B70" s="75">
        <v>0</v>
      </c>
      <c r="C70" s="74">
        <v>0</v>
      </c>
      <c r="D70" s="89">
        <f t="shared" ref="D70:D82" si="19">IF($C$83&lt;&gt;0,C70/$C$83*100,0)</f>
        <v>0</v>
      </c>
      <c r="E70" s="74">
        <v>0</v>
      </c>
      <c r="F70" s="74">
        <v>0</v>
      </c>
      <c r="G70" s="89">
        <f t="shared" ref="G70:G78" si="20">IF($F$83&lt;&gt;0,F70/$F$83*100,0)</f>
        <v>0</v>
      </c>
      <c r="H70" s="74">
        <v>4</v>
      </c>
      <c r="I70" s="74">
        <v>9</v>
      </c>
      <c r="J70" s="139">
        <f t="shared" ref="J70:J78" si="21">IF($I$83&lt;&gt;0,I70/$I$83*100,0)</f>
        <v>0.38893690579083834</v>
      </c>
      <c r="K70" s="168" t="str">
        <f t="shared" ref="K70:L83" si="22">IF(OR(B70&lt;&gt;0)*(E70&lt;&gt;0),B70/E70*100," ")</f>
        <v xml:space="preserve"> </v>
      </c>
      <c r="L70" s="172" t="str">
        <f t="shared" ref="L70:L80" si="23">IF(OR(C70&lt;&gt;0)*(F70&lt;&gt;0),C70/F70*100," ")</f>
        <v xml:space="preserve"> </v>
      </c>
      <c r="M70" s="90" t="str">
        <f t="shared" ref="M70:N83" si="24">IF(OR(B70&lt;&gt;0)*(H70&lt;&gt;0),B70/H70*100," ")</f>
        <v xml:space="preserve"> </v>
      </c>
      <c r="N70" s="91" t="str">
        <f t="shared" ref="N70:N80" si="25">IF(OR(C70&lt;&gt;0)*(I70&lt;&gt;0),C70/I70*100," ")</f>
        <v xml:space="preserve"> </v>
      </c>
      <c r="O70" s="173" t="str">
        <f t="shared" si="18"/>
        <v xml:space="preserve"> </v>
      </c>
      <c r="P70" s="172" t="str">
        <f t="shared" si="9"/>
        <v xml:space="preserve"> </v>
      </c>
      <c r="Q70" s="101"/>
      <c r="R70" s="101"/>
      <c r="S70" s="101"/>
      <c r="T70" s="101"/>
      <c r="U70" s="101"/>
      <c r="V70" s="101"/>
      <c r="W70" s="101"/>
      <c r="X70" s="101"/>
      <c r="Y70" s="101"/>
      <c r="Z70" s="101"/>
      <c r="AA70" s="101"/>
      <c r="AB70" s="101"/>
      <c r="AC70" s="101"/>
      <c r="AD70" s="101"/>
      <c r="AE70" s="101"/>
      <c r="AF70" s="101"/>
      <c r="AG70" s="101"/>
      <c r="AH70" s="101"/>
      <c r="AI70" s="101"/>
      <c r="AJ70" s="101"/>
      <c r="AK70" s="101"/>
      <c r="AL70" s="101"/>
      <c r="AM70" s="101"/>
      <c r="AN70" s="101"/>
      <c r="AO70" s="101"/>
      <c r="AP70" s="101"/>
      <c r="AQ70" s="101"/>
      <c r="AR70" s="101"/>
    </row>
    <row r="71" spans="1:44" x14ac:dyDescent="0.25">
      <c r="A71" s="253" t="s">
        <v>53</v>
      </c>
      <c r="B71" s="75">
        <v>0</v>
      </c>
      <c r="C71" s="74">
        <v>0</v>
      </c>
      <c r="D71" s="89">
        <f t="shared" si="19"/>
        <v>0</v>
      </c>
      <c r="E71" s="74">
        <v>0</v>
      </c>
      <c r="F71" s="74">
        <v>0</v>
      </c>
      <c r="G71" s="89">
        <f t="shared" si="20"/>
        <v>0</v>
      </c>
      <c r="H71" s="74">
        <v>0</v>
      </c>
      <c r="I71" s="74">
        <v>0</v>
      </c>
      <c r="J71" s="139">
        <f t="shared" si="21"/>
        <v>0</v>
      </c>
      <c r="K71" s="168" t="str">
        <f t="shared" si="22"/>
        <v xml:space="preserve"> </v>
      </c>
      <c r="L71" s="172" t="str">
        <f t="shared" si="23"/>
        <v xml:space="preserve"> </v>
      </c>
      <c r="M71" s="90" t="str">
        <f t="shared" si="24"/>
        <v xml:space="preserve"> </v>
      </c>
      <c r="N71" s="91" t="str">
        <f t="shared" si="25"/>
        <v xml:space="preserve"> </v>
      </c>
      <c r="O71" s="173" t="str">
        <f t="shared" ref="O71:P83" si="26">IF(OR(E71&lt;&gt;0)*(H71&lt;&gt;0),E71/H71*100," ")</f>
        <v xml:space="preserve"> </v>
      </c>
      <c r="P71" s="172" t="str">
        <f t="shared" ref="P71:P80" si="27">IF(OR(F71&lt;&gt;0)*(I71&lt;&gt;0),F71/I71*100," ")</f>
        <v xml:space="preserve"> </v>
      </c>
      <c r="Q71" s="101"/>
      <c r="R71" s="101"/>
      <c r="S71" s="101"/>
      <c r="T71" s="101"/>
      <c r="U71" s="101"/>
      <c r="V71" s="101"/>
      <c r="W71" s="101"/>
      <c r="X71" s="101"/>
      <c r="Y71" s="101"/>
      <c r="Z71" s="101"/>
      <c r="AA71" s="101"/>
      <c r="AB71" s="101"/>
      <c r="AC71" s="101"/>
      <c r="AD71" s="101"/>
      <c r="AE71" s="101"/>
      <c r="AF71" s="101"/>
      <c r="AG71" s="101"/>
      <c r="AH71" s="101"/>
      <c r="AI71" s="101"/>
      <c r="AJ71" s="101"/>
      <c r="AK71" s="101"/>
      <c r="AL71" s="101"/>
      <c r="AM71" s="101"/>
      <c r="AN71" s="101"/>
      <c r="AO71" s="101"/>
      <c r="AP71" s="101"/>
      <c r="AQ71" s="101"/>
      <c r="AR71" s="101"/>
    </row>
    <row r="72" spans="1:44" x14ac:dyDescent="0.25">
      <c r="A72" s="253" t="s">
        <v>54</v>
      </c>
      <c r="B72" s="75">
        <v>0</v>
      </c>
      <c r="C72" s="74">
        <v>0</v>
      </c>
      <c r="D72" s="89">
        <f t="shared" si="19"/>
        <v>0</v>
      </c>
      <c r="E72" s="74">
        <v>0</v>
      </c>
      <c r="F72" s="74">
        <v>0</v>
      </c>
      <c r="G72" s="89">
        <f t="shared" si="20"/>
        <v>0</v>
      </c>
      <c r="H72" s="74">
        <v>2</v>
      </c>
      <c r="I72" s="74">
        <v>2</v>
      </c>
      <c r="J72" s="139">
        <f t="shared" si="21"/>
        <v>8.6430423509075191E-2</v>
      </c>
      <c r="K72" s="168" t="str">
        <f t="shared" si="22"/>
        <v xml:space="preserve"> </v>
      </c>
      <c r="L72" s="172" t="str">
        <f t="shared" si="23"/>
        <v xml:space="preserve"> </v>
      </c>
      <c r="M72" s="90" t="str">
        <f t="shared" si="24"/>
        <v xml:space="preserve"> </v>
      </c>
      <c r="N72" s="91" t="str">
        <f t="shared" si="25"/>
        <v xml:space="preserve"> </v>
      </c>
      <c r="O72" s="173" t="str">
        <f t="shared" si="26"/>
        <v xml:space="preserve"> </v>
      </c>
      <c r="P72" s="172" t="str">
        <f t="shared" si="27"/>
        <v xml:space="preserve"> </v>
      </c>
      <c r="Q72" s="101"/>
      <c r="R72" s="101"/>
      <c r="S72" s="101"/>
      <c r="T72" s="101"/>
      <c r="U72" s="101"/>
      <c r="V72" s="101"/>
      <c r="W72" s="101"/>
      <c r="X72" s="101"/>
      <c r="Y72" s="101"/>
      <c r="Z72" s="101"/>
      <c r="AA72" s="101"/>
      <c r="AB72" s="101"/>
      <c r="AC72" s="101"/>
      <c r="AD72" s="101"/>
      <c r="AE72" s="101"/>
      <c r="AF72" s="101"/>
      <c r="AG72" s="101"/>
      <c r="AH72" s="101"/>
      <c r="AI72" s="101"/>
      <c r="AJ72" s="101"/>
      <c r="AK72" s="101"/>
      <c r="AL72" s="101"/>
      <c r="AM72" s="101"/>
      <c r="AN72" s="101"/>
      <c r="AO72" s="101"/>
      <c r="AP72" s="101"/>
      <c r="AQ72" s="101"/>
      <c r="AR72" s="101"/>
    </row>
    <row r="73" spans="1:44" ht="17.25" customHeight="1" x14ac:dyDescent="0.25">
      <c r="A73" s="253" t="s">
        <v>19</v>
      </c>
      <c r="B73" s="75">
        <v>0</v>
      </c>
      <c r="C73" s="74">
        <v>0</v>
      </c>
      <c r="D73" s="89">
        <f t="shared" si="19"/>
        <v>0</v>
      </c>
      <c r="E73" s="74">
        <v>0</v>
      </c>
      <c r="F73" s="74">
        <v>0</v>
      </c>
      <c r="G73" s="89">
        <f t="shared" si="20"/>
        <v>0</v>
      </c>
      <c r="H73" s="74">
        <v>0</v>
      </c>
      <c r="I73" s="74">
        <v>0</v>
      </c>
      <c r="J73" s="139">
        <f t="shared" si="21"/>
        <v>0</v>
      </c>
      <c r="K73" s="168" t="str">
        <f t="shared" si="22"/>
        <v xml:space="preserve"> </v>
      </c>
      <c r="L73" s="172" t="str">
        <f t="shared" si="23"/>
        <v xml:space="preserve"> </v>
      </c>
      <c r="M73" s="90" t="str">
        <f t="shared" si="24"/>
        <v xml:space="preserve"> </v>
      </c>
      <c r="N73" s="91" t="str">
        <f t="shared" si="25"/>
        <v xml:space="preserve"> </v>
      </c>
      <c r="O73" s="173" t="str">
        <f t="shared" si="26"/>
        <v xml:space="preserve"> </v>
      </c>
      <c r="P73" s="172" t="str">
        <f t="shared" si="27"/>
        <v xml:space="preserve"> </v>
      </c>
      <c r="Q73" s="101"/>
      <c r="R73" s="101"/>
      <c r="S73" s="101"/>
      <c r="T73" s="101"/>
      <c r="U73" s="101"/>
      <c r="V73" s="101"/>
      <c r="W73" s="101"/>
      <c r="X73" s="101"/>
      <c r="Y73" s="101"/>
      <c r="Z73" s="101"/>
      <c r="AA73" s="101"/>
      <c r="AB73" s="101"/>
      <c r="AC73" s="101"/>
      <c r="AD73" s="101"/>
      <c r="AE73" s="101"/>
      <c r="AF73" s="101"/>
      <c r="AG73" s="101"/>
      <c r="AH73" s="101"/>
      <c r="AI73" s="101"/>
      <c r="AJ73" s="101"/>
      <c r="AK73" s="101"/>
      <c r="AL73" s="101"/>
      <c r="AM73" s="101"/>
      <c r="AN73" s="101"/>
      <c r="AO73" s="101"/>
      <c r="AP73" s="101"/>
      <c r="AQ73" s="101"/>
      <c r="AR73" s="101"/>
    </row>
    <row r="74" spans="1:44" ht="17.25" customHeight="1" x14ac:dyDescent="0.25">
      <c r="A74" s="253" t="s">
        <v>73</v>
      </c>
      <c r="B74" s="75">
        <v>0</v>
      </c>
      <c r="C74" s="74">
        <v>0</v>
      </c>
      <c r="D74" s="89">
        <f t="shared" si="19"/>
        <v>0</v>
      </c>
      <c r="E74" s="74">
        <v>0</v>
      </c>
      <c r="F74" s="74">
        <v>0</v>
      </c>
      <c r="G74" s="89">
        <f t="shared" si="20"/>
        <v>0</v>
      </c>
      <c r="H74" s="74">
        <v>0</v>
      </c>
      <c r="I74" s="74">
        <v>0</v>
      </c>
      <c r="J74" s="139">
        <f t="shared" si="21"/>
        <v>0</v>
      </c>
      <c r="K74" s="168" t="str">
        <f t="shared" si="22"/>
        <v xml:space="preserve"> </v>
      </c>
      <c r="L74" s="172" t="str">
        <f t="shared" si="23"/>
        <v xml:space="preserve"> </v>
      </c>
      <c r="M74" s="90" t="str">
        <f t="shared" si="24"/>
        <v xml:space="preserve"> </v>
      </c>
      <c r="N74" s="91" t="str">
        <f t="shared" si="25"/>
        <v xml:space="preserve"> </v>
      </c>
      <c r="O74" s="173" t="str">
        <f t="shared" si="26"/>
        <v xml:space="preserve"> </v>
      </c>
      <c r="P74" s="172" t="str">
        <f t="shared" si="27"/>
        <v xml:space="preserve"> </v>
      </c>
      <c r="Q74" s="101"/>
      <c r="R74" s="101"/>
      <c r="S74" s="101"/>
      <c r="T74" s="101"/>
      <c r="U74" s="101"/>
      <c r="V74" s="101"/>
      <c r="W74" s="101"/>
      <c r="X74" s="101"/>
      <c r="Y74" s="101"/>
      <c r="Z74" s="101"/>
      <c r="AA74" s="101"/>
      <c r="AB74" s="101"/>
      <c r="AC74" s="101"/>
      <c r="AD74" s="101"/>
      <c r="AE74" s="101"/>
      <c r="AF74" s="101"/>
      <c r="AG74" s="101"/>
      <c r="AH74" s="101"/>
      <c r="AI74" s="101"/>
      <c r="AJ74" s="101"/>
      <c r="AK74" s="101"/>
      <c r="AL74" s="101"/>
      <c r="AM74" s="101"/>
      <c r="AN74" s="101"/>
      <c r="AO74" s="101"/>
      <c r="AP74" s="101"/>
      <c r="AQ74" s="101"/>
      <c r="AR74" s="101"/>
    </row>
    <row r="75" spans="1:44" x14ac:dyDescent="0.25">
      <c r="A75" s="253" t="s">
        <v>85</v>
      </c>
      <c r="B75" s="75">
        <v>0</v>
      </c>
      <c r="C75" s="74">
        <v>0</v>
      </c>
      <c r="D75" s="89">
        <f t="shared" si="19"/>
        <v>0</v>
      </c>
      <c r="E75" s="74">
        <v>0</v>
      </c>
      <c r="F75" s="74">
        <v>0</v>
      </c>
      <c r="G75" s="89">
        <f t="shared" si="20"/>
        <v>0</v>
      </c>
      <c r="H75" s="74">
        <v>0</v>
      </c>
      <c r="I75" s="74">
        <v>0</v>
      </c>
      <c r="J75" s="139">
        <f t="shared" si="21"/>
        <v>0</v>
      </c>
      <c r="K75" s="168" t="str">
        <f t="shared" si="22"/>
        <v xml:space="preserve"> </v>
      </c>
      <c r="L75" s="172" t="str">
        <f t="shared" si="23"/>
        <v xml:space="preserve"> </v>
      </c>
      <c r="M75" s="90" t="str">
        <f t="shared" si="24"/>
        <v xml:space="preserve"> </v>
      </c>
      <c r="N75" s="91" t="str">
        <f t="shared" si="25"/>
        <v xml:space="preserve"> </v>
      </c>
      <c r="O75" s="173" t="str">
        <f t="shared" si="26"/>
        <v xml:space="preserve"> </v>
      </c>
      <c r="P75" s="172" t="str">
        <f t="shared" si="27"/>
        <v xml:space="preserve"> </v>
      </c>
      <c r="Q75" s="101"/>
      <c r="R75" s="101"/>
      <c r="S75" s="101"/>
      <c r="T75" s="101"/>
      <c r="U75" s="101"/>
      <c r="V75" s="101"/>
      <c r="W75" s="101"/>
      <c r="X75" s="101"/>
      <c r="Y75" s="101"/>
      <c r="Z75" s="101"/>
      <c r="AA75" s="101"/>
      <c r="AB75" s="101"/>
      <c r="AC75" s="101"/>
      <c r="AD75" s="101"/>
      <c r="AE75" s="101"/>
      <c r="AF75" s="101"/>
      <c r="AG75" s="101"/>
      <c r="AH75" s="101"/>
      <c r="AI75" s="101"/>
      <c r="AJ75" s="101"/>
      <c r="AK75" s="101"/>
      <c r="AL75" s="101"/>
      <c r="AM75" s="101"/>
      <c r="AN75" s="101"/>
      <c r="AO75" s="101"/>
      <c r="AP75" s="101"/>
      <c r="AQ75" s="101"/>
      <c r="AR75" s="101"/>
    </row>
    <row r="76" spans="1:44" x14ac:dyDescent="0.25">
      <c r="A76" s="253" t="s">
        <v>89</v>
      </c>
      <c r="B76" s="75">
        <v>0</v>
      </c>
      <c r="C76" s="74">
        <v>0</v>
      </c>
      <c r="D76" s="89">
        <f t="shared" si="19"/>
        <v>0</v>
      </c>
      <c r="E76" s="74">
        <v>0</v>
      </c>
      <c r="F76" s="74">
        <v>0</v>
      </c>
      <c r="G76" s="89">
        <f t="shared" si="20"/>
        <v>0</v>
      </c>
      <c r="H76" s="74">
        <v>0</v>
      </c>
      <c r="I76" s="74">
        <v>0</v>
      </c>
      <c r="J76" s="139">
        <f t="shared" si="21"/>
        <v>0</v>
      </c>
      <c r="K76" s="168" t="str">
        <f t="shared" si="22"/>
        <v xml:space="preserve"> </v>
      </c>
      <c r="L76" s="172" t="str">
        <f t="shared" si="23"/>
        <v xml:space="preserve"> </v>
      </c>
      <c r="M76" s="90" t="str">
        <f t="shared" si="24"/>
        <v xml:space="preserve"> </v>
      </c>
      <c r="N76" s="91" t="str">
        <f t="shared" si="25"/>
        <v xml:space="preserve"> </v>
      </c>
      <c r="O76" s="173" t="str">
        <f t="shared" si="26"/>
        <v xml:space="preserve"> </v>
      </c>
      <c r="P76" s="172" t="str">
        <f t="shared" si="27"/>
        <v xml:space="preserve"> </v>
      </c>
      <c r="Q76" s="101"/>
      <c r="R76" s="101"/>
      <c r="S76" s="101"/>
      <c r="T76" s="101"/>
      <c r="U76" s="101"/>
      <c r="V76" s="101"/>
      <c r="W76" s="101"/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01"/>
      <c r="AJ76" s="101"/>
      <c r="AK76" s="101"/>
      <c r="AL76" s="101"/>
      <c r="AM76" s="101"/>
      <c r="AN76" s="101"/>
      <c r="AO76" s="101"/>
      <c r="AP76" s="101"/>
      <c r="AQ76" s="101"/>
      <c r="AR76" s="101"/>
    </row>
    <row r="77" spans="1:44" x14ac:dyDescent="0.25">
      <c r="A77" s="253" t="s">
        <v>55</v>
      </c>
      <c r="B77" s="75">
        <v>0</v>
      </c>
      <c r="C77" s="74">
        <v>0</v>
      </c>
      <c r="D77" s="89">
        <f t="shared" si="19"/>
        <v>0</v>
      </c>
      <c r="E77" s="74">
        <v>0</v>
      </c>
      <c r="F77" s="74">
        <v>0</v>
      </c>
      <c r="G77" s="89">
        <f t="shared" si="20"/>
        <v>0</v>
      </c>
      <c r="H77" s="74">
        <v>0</v>
      </c>
      <c r="I77" s="74">
        <v>0</v>
      </c>
      <c r="J77" s="139">
        <f t="shared" si="21"/>
        <v>0</v>
      </c>
      <c r="K77" s="168" t="str">
        <f t="shared" si="22"/>
        <v xml:space="preserve"> </v>
      </c>
      <c r="L77" s="172" t="str">
        <f t="shared" si="23"/>
        <v xml:space="preserve"> </v>
      </c>
      <c r="M77" s="90" t="str">
        <f t="shared" si="24"/>
        <v xml:space="preserve"> </v>
      </c>
      <c r="N77" s="91" t="str">
        <f t="shared" si="25"/>
        <v xml:space="preserve"> </v>
      </c>
      <c r="O77" s="173" t="str">
        <f t="shared" si="26"/>
        <v xml:space="preserve"> </v>
      </c>
      <c r="P77" s="172" t="str">
        <f t="shared" si="27"/>
        <v xml:space="preserve"> </v>
      </c>
      <c r="Q77" s="101"/>
      <c r="R77" s="101"/>
      <c r="S77" s="101"/>
      <c r="T77" s="101"/>
      <c r="U77" s="101"/>
      <c r="V77" s="101"/>
      <c r="W77" s="101"/>
      <c r="X77" s="101"/>
      <c r="Y77" s="101"/>
      <c r="Z77" s="101"/>
      <c r="AA77" s="101"/>
      <c r="AB77" s="101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N77" s="101"/>
      <c r="AO77" s="101"/>
      <c r="AP77" s="101"/>
      <c r="AQ77" s="101"/>
      <c r="AR77" s="101"/>
    </row>
    <row r="78" spans="1:44" ht="15.75" x14ac:dyDescent="0.25">
      <c r="A78" s="253" t="s">
        <v>86</v>
      </c>
      <c r="B78" s="259">
        <v>0</v>
      </c>
      <c r="C78" s="133">
        <v>0</v>
      </c>
      <c r="D78" s="260">
        <f t="shared" si="19"/>
        <v>0</v>
      </c>
      <c r="E78" s="133">
        <v>0</v>
      </c>
      <c r="F78" s="133">
        <v>0</v>
      </c>
      <c r="G78" s="89">
        <f t="shared" si="20"/>
        <v>0</v>
      </c>
      <c r="H78" s="133">
        <v>0</v>
      </c>
      <c r="I78" s="133">
        <v>0</v>
      </c>
      <c r="J78" s="119">
        <f t="shared" si="21"/>
        <v>0</v>
      </c>
      <c r="K78" s="168" t="str">
        <f t="shared" si="22"/>
        <v xml:space="preserve"> </v>
      </c>
      <c r="L78" s="172" t="str">
        <f t="shared" si="23"/>
        <v xml:space="preserve"> </v>
      </c>
      <c r="M78" s="90" t="str">
        <f t="shared" si="24"/>
        <v xml:space="preserve"> </v>
      </c>
      <c r="N78" s="91" t="str">
        <f t="shared" si="25"/>
        <v xml:space="preserve"> </v>
      </c>
      <c r="O78" s="173" t="str">
        <f t="shared" si="26"/>
        <v xml:space="preserve"> </v>
      </c>
      <c r="P78" s="172" t="str">
        <f t="shared" si="27"/>
        <v xml:space="preserve"> </v>
      </c>
      <c r="Q78" s="101"/>
      <c r="R78" s="101"/>
      <c r="S78" s="101"/>
      <c r="T78" s="101"/>
      <c r="U78" s="101"/>
      <c r="V78" s="101"/>
      <c r="W78" s="101"/>
      <c r="X78" s="101"/>
      <c r="Y78" s="101"/>
      <c r="Z78" s="101"/>
      <c r="AA78" s="101"/>
      <c r="AB78" s="101"/>
      <c r="AC78" s="101"/>
      <c r="AD78" s="101"/>
      <c r="AE78" s="101"/>
      <c r="AF78" s="101"/>
      <c r="AG78" s="101"/>
      <c r="AH78" s="101"/>
      <c r="AI78" s="101"/>
      <c r="AJ78" s="101"/>
      <c r="AK78" s="101"/>
      <c r="AL78" s="101"/>
      <c r="AM78" s="101"/>
      <c r="AN78" s="101"/>
      <c r="AO78" s="101"/>
      <c r="AP78" s="101"/>
      <c r="AQ78" s="101"/>
      <c r="AR78" s="101"/>
    </row>
    <row r="79" spans="1:44" x14ac:dyDescent="0.25">
      <c r="A79" s="253" t="s">
        <v>90</v>
      </c>
      <c r="B79" s="134">
        <v>0</v>
      </c>
      <c r="C79" s="129">
        <v>0</v>
      </c>
      <c r="D79" s="89">
        <f t="shared" si="19"/>
        <v>0</v>
      </c>
      <c r="E79" s="129">
        <v>0</v>
      </c>
      <c r="F79" s="129">
        <v>0</v>
      </c>
      <c r="G79" s="89">
        <f t="shared" ref="G79:G80" si="28">IF($F$83&lt;&gt;0,F79/$F$83*100,0)</f>
        <v>0</v>
      </c>
      <c r="H79" s="129">
        <v>0</v>
      </c>
      <c r="I79" s="129">
        <v>0</v>
      </c>
      <c r="J79" s="119">
        <f t="shared" ref="J79:J80" si="29">IF($I$83&lt;&gt;0,I79/$I$83*100,0)</f>
        <v>0</v>
      </c>
      <c r="K79" s="168" t="str">
        <f t="shared" si="22"/>
        <v xml:space="preserve"> </v>
      </c>
      <c r="L79" s="172" t="str">
        <f t="shared" si="23"/>
        <v xml:space="preserve"> </v>
      </c>
      <c r="M79" s="90" t="str">
        <f t="shared" si="24"/>
        <v xml:space="preserve"> </v>
      </c>
      <c r="N79" s="91" t="str">
        <f t="shared" si="25"/>
        <v xml:space="preserve"> </v>
      </c>
      <c r="O79" s="173" t="str">
        <f t="shared" si="26"/>
        <v xml:space="preserve"> </v>
      </c>
      <c r="P79" s="172" t="str">
        <f t="shared" si="27"/>
        <v xml:space="preserve"> </v>
      </c>
      <c r="Q79" s="101"/>
      <c r="R79" s="101"/>
      <c r="S79" s="101"/>
      <c r="T79" s="101"/>
      <c r="U79" s="101"/>
      <c r="V79" s="101"/>
      <c r="W79" s="101"/>
      <c r="X79" s="101"/>
      <c r="Y79" s="101"/>
      <c r="Z79" s="101"/>
      <c r="AA79" s="101"/>
      <c r="AB79" s="101"/>
      <c r="AC79" s="101"/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  <c r="AQ79" s="101"/>
      <c r="AR79" s="101"/>
    </row>
    <row r="80" spans="1:44" ht="15.75" thickBot="1" x14ac:dyDescent="0.3">
      <c r="A80" s="262" t="s">
        <v>87</v>
      </c>
      <c r="B80" s="135">
        <v>0</v>
      </c>
      <c r="C80" s="130">
        <v>0</v>
      </c>
      <c r="D80" s="136">
        <f t="shared" si="19"/>
        <v>0</v>
      </c>
      <c r="E80" s="130">
        <v>43</v>
      </c>
      <c r="F80" s="130">
        <v>698</v>
      </c>
      <c r="G80" s="136">
        <f t="shared" si="28"/>
        <v>26.379440665154952</v>
      </c>
      <c r="H80" s="130">
        <v>4</v>
      </c>
      <c r="I80" s="130">
        <v>6</v>
      </c>
      <c r="J80" s="132">
        <f t="shared" si="29"/>
        <v>0.25929127052722556</v>
      </c>
      <c r="K80" s="263" t="str">
        <f t="shared" si="22"/>
        <v xml:space="preserve"> </v>
      </c>
      <c r="L80" s="264" t="str">
        <f t="shared" si="23"/>
        <v xml:space="preserve"> </v>
      </c>
      <c r="M80" s="265" t="str">
        <f t="shared" si="24"/>
        <v xml:space="preserve"> </v>
      </c>
      <c r="N80" s="266" t="str">
        <f t="shared" si="25"/>
        <v xml:space="preserve"> </v>
      </c>
      <c r="O80" s="267">
        <f t="shared" si="26"/>
        <v>1075</v>
      </c>
      <c r="P80" s="264">
        <f t="shared" si="27"/>
        <v>11633.333333333332</v>
      </c>
      <c r="Q80" s="101"/>
      <c r="R80" s="101"/>
      <c r="S80" s="101"/>
      <c r="T80" s="101"/>
      <c r="U80" s="101"/>
      <c r="V80" s="101"/>
      <c r="W80" s="101"/>
      <c r="X80" s="101"/>
      <c r="Y80" s="101"/>
      <c r="Z80" s="101"/>
      <c r="AA80" s="101"/>
      <c r="AB80" s="101"/>
      <c r="AC80" s="101"/>
      <c r="AD80" s="101"/>
      <c r="AE80" s="101"/>
      <c r="AF80" s="101"/>
      <c r="AG80" s="101"/>
      <c r="AH80" s="101"/>
      <c r="AI80" s="101"/>
      <c r="AJ80" s="101"/>
      <c r="AK80" s="101"/>
      <c r="AL80" s="101"/>
      <c r="AM80" s="101"/>
      <c r="AN80" s="101"/>
      <c r="AO80" s="101"/>
      <c r="AP80" s="101"/>
      <c r="AQ80" s="101"/>
      <c r="AR80" s="101"/>
    </row>
    <row r="81" spans="1:44" ht="15.75" x14ac:dyDescent="0.25">
      <c r="A81" s="268" t="s">
        <v>95</v>
      </c>
      <c r="B81" s="137">
        <f>SUM(B6:B80)-B6</f>
        <v>101</v>
      </c>
      <c r="C81" s="126">
        <f>SUM(C6:C80)-C6</f>
        <v>1291</v>
      </c>
      <c r="D81" s="153">
        <f t="shared" si="19"/>
        <v>72.122905027932958</v>
      </c>
      <c r="E81" s="131">
        <f>SUM(E6:E80)-E6</f>
        <v>127</v>
      </c>
      <c r="F81" s="126">
        <f>SUM(F6:F80)-F6</f>
        <v>2150</v>
      </c>
      <c r="G81" s="153">
        <f>IF($F$83&lt;&gt;0,F81/$F$83*100,0)</f>
        <v>81.254724111866977</v>
      </c>
      <c r="H81" s="131">
        <f>SUM(H6:H80)-H6</f>
        <v>166</v>
      </c>
      <c r="I81" s="126">
        <f>SUM(I6:I80)-I6</f>
        <v>984</v>
      </c>
      <c r="J81" s="154">
        <f>IF($I$83&lt;&gt;0,I81/$I$83*100,0)</f>
        <v>42.523768366464999</v>
      </c>
      <c r="K81" s="141">
        <f t="shared" si="22"/>
        <v>79.527559055118118</v>
      </c>
      <c r="L81" s="127">
        <f t="shared" si="22"/>
        <v>60.046511627906973</v>
      </c>
      <c r="M81" s="140">
        <f t="shared" si="24"/>
        <v>60.843373493975903</v>
      </c>
      <c r="N81" s="142">
        <f t="shared" si="24"/>
        <v>131.19918699186991</v>
      </c>
      <c r="O81" s="141">
        <f t="shared" si="26"/>
        <v>76.506024096385545</v>
      </c>
      <c r="P81" s="127">
        <f t="shared" si="26"/>
        <v>218.4959349593496</v>
      </c>
      <c r="Q81" s="101"/>
      <c r="R81" s="101"/>
      <c r="S81" s="101"/>
      <c r="T81" s="101"/>
      <c r="U81" s="101"/>
      <c r="V81" s="101"/>
      <c r="W81" s="101"/>
      <c r="X81" s="101"/>
      <c r="Y81" s="101"/>
      <c r="Z81" s="101"/>
      <c r="AA81" s="101"/>
      <c r="AB81" s="101"/>
      <c r="AC81" s="101"/>
      <c r="AD81" s="101"/>
      <c r="AE81" s="101"/>
      <c r="AF81" s="101"/>
      <c r="AG81" s="101"/>
      <c r="AH81" s="101"/>
      <c r="AI81" s="101"/>
      <c r="AJ81" s="101"/>
      <c r="AK81" s="101"/>
      <c r="AL81" s="101"/>
      <c r="AM81" s="101"/>
      <c r="AN81" s="101"/>
      <c r="AO81" s="101"/>
      <c r="AP81" s="101"/>
      <c r="AQ81" s="101"/>
      <c r="AR81" s="101"/>
    </row>
    <row r="82" spans="1:44" ht="15.75" x14ac:dyDescent="0.25">
      <c r="A82" s="255" t="s">
        <v>96</v>
      </c>
      <c r="B82" s="261">
        <f>B6</f>
        <v>56</v>
      </c>
      <c r="C82" s="156">
        <f>C6</f>
        <v>499</v>
      </c>
      <c r="D82" s="157">
        <f t="shared" si="19"/>
        <v>27.877094972067042</v>
      </c>
      <c r="E82" s="257">
        <f>E6</f>
        <v>70</v>
      </c>
      <c r="F82" s="108">
        <f>F6</f>
        <v>496</v>
      </c>
      <c r="G82" s="157">
        <f>IF($F$83&lt;&gt;0,F82/$F$83*100,0)</f>
        <v>18.74527588813303</v>
      </c>
      <c r="H82" s="155">
        <f>H6</f>
        <v>338</v>
      </c>
      <c r="I82" s="156">
        <f>I6</f>
        <v>1330</v>
      </c>
      <c r="J82" s="158">
        <f>IF($I$83&lt;&gt;0,I82/$I$83*100,0)</f>
        <v>57.476231633535001</v>
      </c>
      <c r="K82" s="92">
        <f t="shared" si="22"/>
        <v>80</v>
      </c>
      <c r="L82" s="93">
        <f t="shared" si="22"/>
        <v>100.60483870967742</v>
      </c>
      <c r="M82" s="94">
        <f t="shared" si="24"/>
        <v>16.568047337278109</v>
      </c>
      <c r="N82" s="113">
        <f t="shared" si="24"/>
        <v>37.518796992481199</v>
      </c>
      <c r="O82" s="92">
        <f t="shared" si="26"/>
        <v>20.710059171597635</v>
      </c>
      <c r="P82" s="93">
        <f t="shared" si="26"/>
        <v>37.29323308270677</v>
      </c>
      <c r="Q82" s="101"/>
      <c r="R82" s="101"/>
      <c r="S82" s="101"/>
      <c r="T82" s="101"/>
      <c r="U82" s="101"/>
      <c r="V82" s="101"/>
      <c r="W82" s="101"/>
      <c r="X82" s="101"/>
      <c r="Y82" s="101"/>
      <c r="Z82" s="101"/>
      <c r="AA82" s="101"/>
      <c r="AB82" s="101"/>
      <c r="AC82" s="101"/>
      <c r="AD82" s="101"/>
      <c r="AE82" s="101"/>
      <c r="AF82" s="101"/>
      <c r="AG82" s="101"/>
      <c r="AH82" s="101"/>
      <c r="AI82" s="101"/>
      <c r="AJ82" s="101"/>
      <c r="AK82" s="101"/>
      <c r="AL82" s="101"/>
      <c r="AM82" s="101"/>
      <c r="AN82" s="101"/>
      <c r="AO82" s="101"/>
      <c r="AP82" s="101"/>
      <c r="AQ82" s="101"/>
      <c r="AR82" s="101"/>
    </row>
    <row r="83" spans="1:44" ht="16.5" thickBot="1" x14ac:dyDescent="0.3">
      <c r="A83" s="256" t="s">
        <v>76</v>
      </c>
      <c r="B83" s="147">
        <f>B81+B82</f>
        <v>157</v>
      </c>
      <c r="C83" s="145">
        <f>C81+C82</f>
        <v>1790</v>
      </c>
      <c r="D83" s="148">
        <f>D81+D82</f>
        <v>100</v>
      </c>
      <c r="E83" s="144">
        <f>SUM(E81:E82)</f>
        <v>197</v>
      </c>
      <c r="F83" s="145">
        <f>SUM(F81:F82)</f>
        <v>2646</v>
      </c>
      <c r="G83" s="148">
        <f>G81+G82</f>
        <v>100</v>
      </c>
      <c r="H83" s="144">
        <f>SUM(H81:H82)</f>
        <v>504</v>
      </c>
      <c r="I83" s="145">
        <f>SUM(I81:I82)</f>
        <v>2314</v>
      </c>
      <c r="J83" s="146">
        <f>J81+J82</f>
        <v>100</v>
      </c>
      <c r="K83" s="150">
        <f t="shared" si="22"/>
        <v>79.695431472081211</v>
      </c>
      <c r="L83" s="151">
        <f t="shared" si="22"/>
        <v>67.649281934996225</v>
      </c>
      <c r="M83" s="152">
        <f t="shared" si="24"/>
        <v>31.150793650793652</v>
      </c>
      <c r="N83" s="149">
        <f t="shared" si="24"/>
        <v>77.355229040622291</v>
      </c>
      <c r="O83" s="150">
        <f t="shared" si="26"/>
        <v>39.087301587301589</v>
      </c>
      <c r="P83" s="151">
        <f t="shared" si="26"/>
        <v>114.34745030250649</v>
      </c>
      <c r="Q83" s="101"/>
      <c r="R83" s="101"/>
      <c r="S83" s="101"/>
      <c r="T83" s="101"/>
      <c r="U83" s="101"/>
      <c r="V83" s="101"/>
      <c r="W83" s="101"/>
      <c r="X83" s="101"/>
      <c r="Y83" s="101"/>
      <c r="Z83" s="101"/>
      <c r="AA83" s="101"/>
      <c r="AB83" s="101"/>
      <c r="AC83" s="101"/>
      <c r="AD83" s="101"/>
      <c r="AE83" s="101"/>
      <c r="AF83" s="101"/>
      <c r="AG83" s="101"/>
      <c r="AH83" s="101"/>
      <c r="AI83" s="101"/>
      <c r="AJ83" s="101"/>
      <c r="AK83" s="101"/>
      <c r="AL83" s="101"/>
      <c r="AM83" s="101"/>
      <c r="AN83" s="101"/>
      <c r="AO83" s="101"/>
      <c r="AP83" s="101"/>
      <c r="AQ83" s="101"/>
      <c r="AR83" s="101"/>
    </row>
    <row r="84" spans="1:44" x14ac:dyDescent="0.25">
      <c r="A84" s="101"/>
      <c r="B84" s="125"/>
      <c r="C84" s="125"/>
      <c r="D84" s="101"/>
      <c r="E84" s="101"/>
      <c r="F84" s="101"/>
      <c r="G84" s="101"/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1"/>
      <c r="X84" s="101"/>
      <c r="Y84" s="101"/>
      <c r="Z84" s="101"/>
      <c r="AA84" s="101"/>
      <c r="AB84" s="101"/>
      <c r="AC84" s="101"/>
      <c r="AD84" s="101"/>
      <c r="AE84" s="101"/>
      <c r="AF84" s="101"/>
      <c r="AG84" s="101"/>
      <c r="AH84" s="101"/>
      <c r="AI84" s="101"/>
      <c r="AJ84" s="101"/>
      <c r="AK84" s="101"/>
      <c r="AL84" s="101"/>
      <c r="AM84" s="101"/>
      <c r="AN84" s="101"/>
      <c r="AO84" s="101"/>
      <c r="AP84" s="101"/>
      <c r="AQ84" s="101"/>
      <c r="AR84" s="101"/>
    </row>
    <row r="85" spans="1:44" x14ac:dyDescent="0.25">
      <c r="A85" s="101"/>
      <c r="B85" s="101"/>
      <c r="C85" s="101"/>
      <c r="D85" s="101"/>
      <c r="E85" s="101"/>
      <c r="F85" s="101"/>
      <c r="G85" s="101"/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1"/>
      <c r="Z85" s="101"/>
      <c r="AA85" s="101"/>
      <c r="AB85" s="101"/>
      <c r="AC85" s="101"/>
      <c r="AD85" s="101"/>
      <c r="AE85" s="101"/>
      <c r="AF85" s="101"/>
      <c r="AG85" s="101"/>
      <c r="AH85" s="101"/>
      <c r="AI85" s="101"/>
      <c r="AJ85" s="101"/>
      <c r="AK85" s="101"/>
      <c r="AL85" s="101"/>
      <c r="AM85" s="101"/>
      <c r="AN85" s="101"/>
      <c r="AO85" s="101"/>
      <c r="AP85" s="101"/>
      <c r="AQ85" s="101"/>
      <c r="AR85" s="101"/>
    </row>
    <row r="86" spans="1:44" x14ac:dyDescent="0.25">
      <c r="A86" s="101"/>
      <c r="B86" s="101"/>
      <c r="C86" s="101"/>
      <c r="D86" s="101"/>
      <c r="E86" s="101"/>
      <c r="F86" s="101"/>
      <c r="G86" s="101"/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1"/>
      <c r="Z86" s="101"/>
      <c r="AA86" s="101"/>
      <c r="AB86" s="101"/>
      <c r="AC86" s="101"/>
      <c r="AD86" s="101"/>
      <c r="AE86" s="101"/>
      <c r="AF86" s="101"/>
      <c r="AG86" s="101"/>
      <c r="AH86" s="101"/>
      <c r="AI86" s="101"/>
      <c r="AJ86" s="101"/>
      <c r="AK86" s="101"/>
      <c r="AL86" s="101"/>
      <c r="AM86" s="101"/>
      <c r="AN86" s="101"/>
      <c r="AO86" s="101"/>
      <c r="AP86" s="101"/>
      <c r="AQ86" s="101"/>
      <c r="AR86" s="101"/>
    </row>
    <row r="87" spans="1:44" x14ac:dyDescent="0.25">
      <c r="A87" s="101"/>
      <c r="B87" s="101"/>
      <c r="C87" s="124"/>
      <c r="D87" s="101"/>
      <c r="E87" s="101"/>
      <c r="F87" s="101"/>
      <c r="G87" s="101"/>
      <c r="H87" s="101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  <c r="U87" s="101"/>
      <c r="V87" s="101"/>
      <c r="W87" s="101"/>
      <c r="X87" s="101"/>
      <c r="Y87" s="101"/>
      <c r="Z87" s="101"/>
      <c r="AA87" s="101"/>
      <c r="AB87" s="101"/>
      <c r="AC87" s="101"/>
      <c r="AD87" s="101"/>
      <c r="AE87" s="101"/>
      <c r="AF87" s="101"/>
      <c r="AG87" s="101"/>
      <c r="AH87" s="101"/>
      <c r="AI87" s="101"/>
      <c r="AJ87" s="101"/>
      <c r="AK87" s="101"/>
      <c r="AL87" s="101"/>
      <c r="AM87" s="101"/>
      <c r="AN87" s="101"/>
      <c r="AO87" s="101"/>
      <c r="AP87" s="101"/>
      <c r="AQ87" s="101"/>
      <c r="AR87" s="101"/>
    </row>
    <row r="88" spans="1:44" x14ac:dyDescent="0.25">
      <c r="A88" s="101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101"/>
      <c r="W88" s="101"/>
      <c r="X88" s="101"/>
      <c r="Y88" s="101"/>
      <c r="Z88" s="101"/>
      <c r="AA88" s="101"/>
      <c r="AB88" s="101"/>
      <c r="AC88" s="101"/>
      <c r="AD88" s="101"/>
      <c r="AE88" s="101"/>
      <c r="AF88" s="101"/>
      <c r="AG88" s="101"/>
      <c r="AH88" s="101"/>
      <c r="AI88" s="101"/>
      <c r="AJ88" s="101"/>
      <c r="AK88" s="101"/>
      <c r="AL88" s="101"/>
      <c r="AM88" s="101"/>
      <c r="AN88" s="101"/>
      <c r="AO88" s="101"/>
      <c r="AP88" s="101"/>
      <c r="AQ88" s="101"/>
      <c r="AR88" s="101"/>
    </row>
    <row r="89" spans="1:44" x14ac:dyDescent="0.25">
      <c r="A89" s="101"/>
      <c r="B89" s="101"/>
      <c r="C89" s="101"/>
      <c r="D89" s="101"/>
      <c r="E89" s="101"/>
      <c r="F89" s="101"/>
      <c r="G89" s="101"/>
      <c r="H89" s="101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1"/>
      <c r="X89" s="101"/>
      <c r="Y89" s="101"/>
      <c r="Z89" s="101"/>
      <c r="AA89" s="101"/>
      <c r="AB89" s="101"/>
      <c r="AC89" s="101"/>
      <c r="AD89" s="101"/>
      <c r="AE89" s="101"/>
      <c r="AF89" s="101"/>
      <c r="AG89" s="101"/>
      <c r="AH89" s="101"/>
      <c r="AI89" s="101"/>
      <c r="AJ89" s="101"/>
      <c r="AK89" s="101"/>
      <c r="AL89" s="101"/>
      <c r="AM89" s="101"/>
      <c r="AN89" s="101"/>
      <c r="AO89" s="101"/>
      <c r="AP89" s="101"/>
      <c r="AQ89" s="101"/>
      <c r="AR89" s="101"/>
    </row>
    <row r="90" spans="1:44" x14ac:dyDescent="0.25">
      <c r="A90" s="101"/>
      <c r="B90" s="101"/>
      <c r="C90" s="101"/>
      <c r="D90" s="101"/>
      <c r="E90" s="101"/>
      <c r="F90" s="101"/>
      <c r="G90" s="101"/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1"/>
      <c r="Z90" s="101"/>
      <c r="AA90" s="101"/>
      <c r="AB90" s="101"/>
      <c r="AC90" s="101"/>
      <c r="AD90" s="101"/>
      <c r="AE90" s="101"/>
      <c r="AF90" s="101"/>
      <c r="AG90" s="101"/>
      <c r="AH90" s="101"/>
      <c r="AI90" s="101"/>
      <c r="AJ90" s="101"/>
      <c r="AK90" s="101"/>
      <c r="AL90" s="101"/>
      <c r="AM90" s="101"/>
      <c r="AN90" s="101"/>
      <c r="AO90" s="101"/>
      <c r="AP90" s="101"/>
      <c r="AQ90" s="101"/>
      <c r="AR90" s="101"/>
    </row>
    <row r="91" spans="1:44" x14ac:dyDescent="0.25">
      <c r="A91" s="101"/>
      <c r="B91" s="101"/>
      <c r="C91" s="101"/>
      <c r="D91" s="101"/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1"/>
      <c r="X91" s="101"/>
      <c r="Y91" s="101"/>
      <c r="Z91" s="101"/>
      <c r="AA91" s="101"/>
      <c r="AB91" s="101"/>
      <c r="AC91" s="101"/>
      <c r="AD91" s="101"/>
      <c r="AE91" s="101"/>
      <c r="AF91" s="101"/>
      <c r="AG91" s="101"/>
      <c r="AH91" s="101"/>
      <c r="AI91" s="101"/>
      <c r="AJ91" s="101"/>
      <c r="AK91" s="101"/>
      <c r="AL91" s="101"/>
      <c r="AM91" s="101"/>
      <c r="AN91" s="101"/>
      <c r="AO91" s="101"/>
      <c r="AP91" s="101"/>
      <c r="AQ91" s="101"/>
      <c r="AR91" s="101"/>
    </row>
    <row r="92" spans="1:44" x14ac:dyDescent="0.25">
      <c r="A92" s="101"/>
      <c r="B92" s="101"/>
      <c r="C92" s="101"/>
      <c r="D92" s="101"/>
      <c r="E92" s="101"/>
      <c r="F92" s="101"/>
      <c r="G92" s="101"/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1"/>
      <c r="Z92" s="101"/>
      <c r="AA92" s="101"/>
      <c r="AB92" s="101"/>
      <c r="AC92" s="101"/>
      <c r="AD92" s="101"/>
      <c r="AE92" s="101"/>
      <c r="AF92" s="101"/>
      <c r="AG92" s="101"/>
      <c r="AH92" s="101"/>
      <c r="AI92" s="101"/>
      <c r="AJ92" s="101"/>
      <c r="AK92" s="101"/>
      <c r="AL92" s="101"/>
      <c r="AM92" s="101"/>
      <c r="AN92" s="101"/>
      <c r="AO92" s="101"/>
      <c r="AP92" s="101"/>
      <c r="AQ92" s="101"/>
      <c r="AR92" s="101"/>
    </row>
    <row r="93" spans="1:44" x14ac:dyDescent="0.25">
      <c r="A93" s="101"/>
      <c r="B93" s="101"/>
      <c r="C93" s="101"/>
      <c r="D93" s="101"/>
      <c r="E93" s="101"/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  <c r="U93" s="101"/>
      <c r="V93" s="101"/>
      <c r="W93" s="101"/>
      <c r="X93" s="101"/>
      <c r="Y93" s="101"/>
      <c r="Z93" s="101"/>
      <c r="AA93" s="101"/>
      <c r="AB93" s="101"/>
      <c r="AC93" s="101"/>
      <c r="AD93" s="101"/>
      <c r="AE93" s="101"/>
      <c r="AF93" s="101"/>
      <c r="AG93" s="101"/>
      <c r="AH93" s="101"/>
      <c r="AI93" s="101"/>
      <c r="AJ93" s="101"/>
      <c r="AK93" s="101"/>
      <c r="AL93" s="101"/>
      <c r="AM93" s="101"/>
      <c r="AN93" s="101"/>
      <c r="AO93" s="101"/>
      <c r="AP93" s="101"/>
      <c r="AQ93" s="101"/>
      <c r="AR93" s="101"/>
    </row>
    <row r="94" spans="1:44" x14ac:dyDescent="0.25">
      <c r="A94" s="101"/>
      <c r="B94" s="101"/>
      <c r="C94" s="101"/>
      <c r="D94" s="101"/>
      <c r="E94" s="101"/>
      <c r="F94" s="101"/>
      <c r="G94" s="101"/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  <c r="Z94" s="101"/>
      <c r="AA94" s="101"/>
      <c r="AB94" s="101"/>
      <c r="AC94" s="101"/>
      <c r="AD94" s="101"/>
      <c r="AE94" s="101"/>
      <c r="AF94" s="101"/>
      <c r="AG94" s="101"/>
      <c r="AH94" s="101"/>
      <c r="AI94" s="101"/>
      <c r="AJ94" s="101"/>
      <c r="AK94" s="101"/>
      <c r="AL94" s="101"/>
      <c r="AM94" s="101"/>
      <c r="AN94" s="101"/>
      <c r="AO94" s="101"/>
      <c r="AP94" s="101"/>
      <c r="AQ94" s="101"/>
      <c r="AR94" s="101"/>
    </row>
    <row r="95" spans="1:44" x14ac:dyDescent="0.25">
      <c r="A95" s="101"/>
      <c r="B95" s="101"/>
      <c r="C95" s="101"/>
      <c r="D95" s="101"/>
      <c r="E95" s="101"/>
      <c r="F95" s="101"/>
      <c r="G95" s="101"/>
      <c r="H95" s="101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N95" s="101"/>
      <c r="AO95" s="101"/>
      <c r="AP95" s="101"/>
      <c r="AQ95" s="101"/>
      <c r="AR95" s="101"/>
    </row>
    <row r="96" spans="1:44" x14ac:dyDescent="0.25">
      <c r="A96" s="101"/>
      <c r="B96" s="101"/>
      <c r="C96" s="101"/>
      <c r="D96" s="101"/>
      <c r="E96" s="101"/>
      <c r="F96" s="101"/>
      <c r="G96" s="101"/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  <c r="Z96" s="101"/>
      <c r="AA96" s="101"/>
      <c r="AB96" s="101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101"/>
      <c r="AP96" s="101"/>
      <c r="AQ96" s="101"/>
      <c r="AR96" s="101"/>
    </row>
    <row r="97" spans="1:44" x14ac:dyDescent="0.25">
      <c r="A97" s="101"/>
      <c r="B97" s="101"/>
      <c r="C97" s="101"/>
      <c r="D97" s="101"/>
      <c r="E97" s="101"/>
      <c r="F97" s="101"/>
      <c r="G97" s="101"/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1"/>
      <c r="Z97" s="101"/>
      <c r="AA97" s="101"/>
      <c r="AB97" s="101"/>
      <c r="AC97" s="101"/>
      <c r="AD97" s="101"/>
      <c r="AE97" s="101"/>
      <c r="AF97" s="101"/>
      <c r="AG97" s="101"/>
      <c r="AH97" s="101"/>
      <c r="AI97" s="101"/>
      <c r="AJ97" s="101"/>
      <c r="AK97" s="101"/>
      <c r="AL97" s="101"/>
      <c r="AM97" s="101"/>
      <c r="AN97" s="101"/>
      <c r="AO97" s="101"/>
      <c r="AP97" s="101"/>
      <c r="AQ97" s="101"/>
      <c r="AR97" s="101"/>
    </row>
    <row r="98" spans="1:44" x14ac:dyDescent="0.25">
      <c r="A98" s="101"/>
      <c r="B98" s="101"/>
      <c r="C98" s="101"/>
      <c r="D98" s="101"/>
      <c r="E98" s="101"/>
      <c r="F98" s="101"/>
      <c r="G98" s="101"/>
      <c r="H98" s="101"/>
      <c r="I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  <c r="U98" s="101"/>
      <c r="V98" s="101"/>
      <c r="W98" s="101"/>
      <c r="X98" s="101"/>
      <c r="Y98" s="101"/>
      <c r="Z98" s="101"/>
      <c r="AA98" s="101"/>
      <c r="AB98" s="101"/>
      <c r="AC98" s="101"/>
      <c r="AD98" s="101"/>
      <c r="AE98" s="101"/>
      <c r="AF98" s="101"/>
      <c r="AG98" s="101"/>
      <c r="AH98" s="101"/>
      <c r="AI98" s="101"/>
      <c r="AJ98" s="101"/>
      <c r="AK98" s="101"/>
      <c r="AL98" s="101"/>
      <c r="AM98" s="101"/>
      <c r="AN98" s="101"/>
      <c r="AO98" s="101"/>
      <c r="AP98" s="101"/>
      <c r="AQ98" s="101"/>
      <c r="AR98" s="101"/>
    </row>
    <row r="99" spans="1:44" x14ac:dyDescent="0.25">
      <c r="A99" s="101"/>
      <c r="B99" s="101"/>
      <c r="C99" s="101"/>
      <c r="D99" s="101"/>
      <c r="E99" s="101"/>
      <c r="F99" s="101"/>
      <c r="G99" s="101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1"/>
      <c r="Z99" s="101"/>
      <c r="AA99" s="101"/>
      <c r="AB99" s="101"/>
      <c r="AC99" s="101"/>
      <c r="AD99" s="101"/>
      <c r="AE99" s="101"/>
      <c r="AF99" s="101"/>
      <c r="AG99" s="101"/>
      <c r="AH99" s="101"/>
      <c r="AI99" s="101"/>
      <c r="AJ99" s="101"/>
      <c r="AK99" s="101"/>
      <c r="AL99" s="101"/>
      <c r="AM99" s="101"/>
      <c r="AN99" s="101"/>
      <c r="AO99" s="101"/>
      <c r="AP99" s="101"/>
      <c r="AQ99" s="101"/>
      <c r="AR99" s="101"/>
    </row>
    <row r="100" spans="1:44" x14ac:dyDescent="0.25">
      <c r="A100" s="101"/>
      <c r="B100" s="101"/>
      <c r="C100" s="101"/>
      <c r="D100" s="101"/>
      <c r="E100" s="101"/>
      <c r="F100" s="101"/>
      <c r="G100" s="101"/>
      <c r="H100" s="101"/>
      <c r="I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  <c r="U100" s="101"/>
      <c r="V100" s="101"/>
      <c r="W100" s="101"/>
      <c r="X100" s="101"/>
      <c r="Y100" s="101"/>
      <c r="Z100" s="101"/>
      <c r="AA100" s="101"/>
      <c r="AB100" s="101"/>
      <c r="AC100" s="101"/>
      <c r="AD100" s="101"/>
      <c r="AE100" s="101"/>
      <c r="AF100" s="101"/>
      <c r="AG100" s="101"/>
      <c r="AH100" s="101"/>
      <c r="AI100" s="101"/>
      <c r="AJ100" s="101"/>
      <c r="AK100" s="101"/>
      <c r="AL100" s="101"/>
      <c r="AM100" s="101"/>
      <c r="AN100" s="101"/>
      <c r="AO100" s="101"/>
      <c r="AP100" s="101"/>
      <c r="AQ100" s="101"/>
      <c r="AR100" s="101"/>
    </row>
    <row r="101" spans="1:44" x14ac:dyDescent="0.25">
      <c r="A101" s="101"/>
      <c r="B101" s="101"/>
      <c r="C101" s="101"/>
      <c r="D101" s="101"/>
      <c r="E101" s="101"/>
      <c r="F101" s="101"/>
      <c r="G101" s="101"/>
      <c r="H101" s="101"/>
      <c r="I101" s="101"/>
      <c r="J101" s="101"/>
      <c r="K101" s="101"/>
      <c r="L101" s="101"/>
      <c r="M101" s="101"/>
      <c r="N101" s="101"/>
      <c r="O101" s="101"/>
      <c r="P101" s="101"/>
      <c r="Q101" s="101"/>
      <c r="R101" s="101"/>
      <c r="S101" s="101"/>
      <c r="T101" s="101"/>
      <c r="U101" s="101"/>
      <c r="V101" s="101"/>
      <c r="W101" s="101"/>
      <c r="X101" s="101"/>
      <c r="Y101" s="101"/>
      <c r="Z101" s="101"/>
      <c r="AA101" s="101"/>
      <c r="AB101" s="101"/>
      <c r="AC101" s="101"/>
      <c r="AD101" s="101"/>
      <c r="AE101" s="101"/>
      <c r="AF101" s="101"/>
      <c r="AG101" s="101"/>
      <c r="AH101" s="101"/>
      <c r="AI101" s="101"/>
      <c r="AJ101" s="101"/>
      <c r="AK101" s="101"/>
      <c r="AL101" s="101"/>
      <c r="AM101" s="101"/>
      <c r="AN101" s="101"/>
      <c r="AO101" s="101"/>
      <c r="AP101" s="101"/>
      <c r="AQ101" s="101"/>
      <c r="AR101" s="101"/>
    </row>
    <row r="102" spans="1:44" x14ac:dyDescent="0.25">
      <c r="A102" s="101"/>
      <c r="B102" s="101"/>
      <c r="C102" s="101"/>
      <c r="D102" s="101"/>
      <c r="E102" s="101"/>
      <c r="F102" s="101"/>
      <c r="G102" s="101"/>
      <c r="H102" s="101"/>
      <c r="I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1"/>
      <c r="U102" s="101"/>
      <c r="V102" s="101"/>
      <c r="W102" s="101"/>
      <c r="X102" s="101"/>
      <c r="Y102" s="101"/>
      <c r="Z102" s="101"/>
      <c r="AA102" s="101"/>
      <c r="AB102" s="101"/>
      <c r="AC102" s="101"/>
      <c r="AD102" s="101"/>
      <c r="AE102" s="101"/>
      <c r="AF102" s="101"/>
      <c r="AG102" s="101"/>
      <c r="AH102" s="101"/>
      <c r="AI102" s="101"/>
      <c r="AJ102" s="101"/>
      <c r="AK102" s="101"/>
      <c r="AL102" s="101"/>
      <c r="AM102" s="101"/>
      <c r="AN102" s="101"/>
      <c r="AO102" s="101"/>
      <c r="AP102" s="101"/>
      <c r="AQ102" s="101"/>
      <c r="AR102" s="101"/>
    </row>
    <row r="103" spans="1:44" x14ac:dyDescent="0.25">
      <c r="A103" s="101"/>
      <c r="B103" s="101"/>
      <c r="C103" s="101"/>
      <c r="D103" s="101"/>
      <c r="E103" s="101"/>
      <c r="F103" s="101"/>
      <c r="G103" s="101"/>
      <c r="H103" s="101"/>
      <c r="I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101"/>
      <c r="W103" s="101"/>
      <c r="X103" s="101"/>
      <c r="Y103" s="101"/>
      <c r="Z103" s="101"/>
      <c r="AA103" s="101"/>
      <c r="AB103" s="101"/>
      <c r="AC103" s="101"/>
      <c r="AD103" s="101"/>
      <c r="AE103" s="101"/>
      <c r="AF103" s="101"/>
      <c r="AG103" s="101"/>
      <c r="AH103" s="101"/>
      <c r="AI103" s="101"/>
      <c r="AJ103" s="101"/>
      <c r="AK103" s="101"/>
      <c r="AL103" s="101"/>
      <c r="AM103" s="101"/>
      <c r="AN103" s="101"/>
      <c r="AO103" s="101"/>
      <c r="AP103" s="101"/>
      <c r="AQ103" s="101"/>
      <c r="AR103" s="101"/>
    </row>
    <row r="104" spans="1:44" x14ac:dyDescent="0.25">
      <c r="A104" s="101"/>
      <c r="B104" s="101"/>
      <c r="C104" s="101"/>
      <c r="D104" s="101"/>
      <c r="E104" s="101"/>
      <c r="F104" s="101"/>
      <c r="G104" s="101"/>
      <c r="H104" s="101"/>
      <c r="I104" s="101"/>
      <c r="J104" s="101"/>
      <c r="K104" s="101"/>
      <c r="L104" s="101"/>
      <c r="M104" s="101"/>
      <c r="N104" s="101"/>
      <c r="O104" s="101"/>
      <c r="P104" s="101"/>
      <c r="Q104" s="101"/>
      <c r="R104" s="101"/>
      <c r="S104" s="101"/>
      <c r="T104" s="101"/>
      <c r="U104" s="101"/>
      <c r="V104" s="101"/>
      <c r="W104" s="101"/>
      <c r="X104" s="101"/>
      <c r="Y104" s="101"/>
      <c r="Z104" s="101"/>
      <c r="AA104" s="101"/>
      <c r="AB104" s="101"/>
      <c r="AC104" s="101"/>
      <c r="AD104" s="101"/>
      <c r="AE104" s="101"/>
      <c r="AF104" s="101"/>
      <c r="AG104" s="101"/>
      <c r="AH104" s="101"/>
      <c r="AI104" s="101"/>
      <c r="AJ104" s="101"/>
      <c r="AK104" s="101"/>
      <c r="AL104" s="101"/>
      <c r="AM104" s="101"/>
      <c r="AN104" s="101"/>
      <c r="AO104" s="101"/>
      <c r="AP104" s="101"/>
      <c r="AQ104" s="101"/>
      <c r="AR104" s="101"/>
    </row>
    <row r="105" spans="1:44" x14ac:dyDescent="0.25">
      <c r="A105" s="101"/>
      <c r="B105" s="101"/>
      <c r="C105" s="101"/>
      <c r="D105" s="101"/>
      <c r="E105" s="101"/>
      <c r="F105" s="101"/>
      <c r="G105" s="101"/>
      <c r="H105" s="101"/>
      <c r="I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01"/>
      <c r="X105" s="101"/>
      <c r="Y105" s="101"/>
      <c r="Z105" s="101"/>
      <c r="AA105" s="101"/>
      <c r="AB105" s="101"/>
      <c r="AC105" s="101"/>
      <c r="AD105" s="101"/>
      <c r="AE105" s="101"/>
      <c r="AF105" s="101"/>
      <c r="AG105" s="101"/>
      <c r="AH105" s="101"/>
      <c r="AI105" s="101"/>
      <c r="AJ105" s="101"/>
      <c r="AK105" s="101"/>
      <c r="AL105" s="101"/>
      <c r="AM105" s="101"/>
      <c r="AN105" s="101"/>
      <c r="AO105" s="101"/>
      <c r="AP105" s="101"/>
      <c r="AQ105" s="101"/>
      <c r="AR105" s="101"/>
    </row>
    <row r="106" spans="1:44" x14ac:dyDescent="0.25">
      <c r="A106" s="101"/>
      <c r="B106" s="101"/>
      <c r="C106" s="101"/>
      <c r="D106" s="101"/>
      <c r="E106" s="101"/>
      <c r="F106" s="101"/>
      <c r="G106" s="101"/>
      <c r="H106" s="101"/>
      <c r="I106" s="101"/>
      <c r="J106" s="101"/>
      <c r="K106" s="101"/>
      <c r="L106" s="101"/>
      <c r="M106" s="101"/>
      <c r="N106" s="101"/>
      <c r="O106" s="101"/>
      <c r="P106" s="101"/>
      <c r="Q106" s="101"/>
      <c r="R106" s="101"/>
      <c r="S106" s="101"/>
      <c r="T106" s="101"/>
      <c r="U106" s="101"/>
      <c r="V106" s="101"/>
      <c r="W106" s="101"/>
      <c r="X106" s="101"/>
      <c r="Y106" s="101"/>
      <c r="Z106" s="101"/>
      <c r="AA106" s="101"/>
      <c r="AB106" s="101"/>
      <c r="AC106" s="101"/>
      <c r="AD106" s="101"/>
      <c r="AE106" s="101"/>
      <c r="AF106" s="101"/>
      <c r="AG106" s="101"/>
      <c r="AH106" s="101"/>
      <c r="AI106" s="101"/>
      <c r="AJ106" s="101"/>
      <c r="AK106" s="101"/>
      <c r="AL106" s="101"/>
      <c r="AM106" s="101"/>
      <c r="AN106" s="101"/>
      <c r="AO106" s="101"/>
      <c r="AP106" s="101"/>
      <c r="AQ106" s="101"/>
      <c r="AR106" s="101"/>
    </row>
    <row r="107" spans="1:44" x14ac:dyDescent="0.25">
      <c r="A107" s="101"/>
      <c r="B107" s="101"/>
      <c r="C107" s="101"/>
      <c r="D107" s="101"/>
      <c r="E107" s="101"/>
      <c r="F107" s="101"/>
      <c r="G107" s="101"/>
      <c r="H107" s="101"/>
      <c r="I107" s="101"/>
      <c r="J107" s="101"/>
      <c r="K107" s="101"/>
      <c r="L107" s="101"/>
      <c r="M107" s="101"/>
      <c r="N107" s="101"/>
      <c r="O107" s="101"/>
      <c r="P107" s="101"/>
      <c r="Q107" s="101"/>
      <c r="R107" s="101"/>
      <c r="S107" s="101"/>
      <c r="T107" s="101"/>
      <c r="U107" s="101"/>
      <c r="V107" s="101"/>
      <c r="W107" s="101"/>
      <c r="X107" s="101"/>
      <c r="Y107" s="101"/>
      <c r="Z107" s="101"/>
      <c r="AA107" s="101"/>
      <c r="AB107" s="101"/>
      <c r="AC107" s="101"/>
      <c r="AD107" s="101"/>
      <c r="AE107" s="101"/>
      <c r="AF107" s="101"/>
      <c r="AG107" s="101"/>
      <c r="AH107" s="101"/>
      <c r="AI107" s="101"/>
      <c r="AJ107" s="101"/>
      <c r="AK107" s="101"/>
      <c r="AL107" s="101"/>
      <c r="AM107" s="101"/>
      <c r="AN107" s="101"/>
      <c r="AO107" s="101"/>
      <c r="AP107" s="101"/>
      <c r="AQ107" s="101"/>
      <c r="AR107" s="101"/>
    </row>
    <row r="108" spans="1:44" x14ac:dyDescent="0.25">
      <c r="A108" s="101"/>
      <c r="B108" s="101"/>
      <c r="C108" s="101"/>
      <c r="D108" s="101"/>
      <c r="E108" s="101"/>
      <c r="F108" s="101"/>
      <c r="G108" s="101"/>
      <c r="H108" s="101"/>
      <c r="I108" s="101"/>
      <c r="J108" s="101"/>
      <c r="K108" s="101"/>
      <c r="L108" s="101"/>
      <c r="M108" s="101"/>
      <c r="N108" s="101"/>
      <c r="O108" s="101"/>
      <c r="P108" s="101"/>
      <c r="Q108" s="101"/>
      <c r="R108" s="101"/>
      <c r="S108" s="101"/>
      <c r="T108" s="101"/>
      <c r="U108" s="101"/>
      <c r="V108" s="101"/>
      <c r="W108" s="101"/>
      <c r="X108" s="101"/>
      <c r="Y108" s="101"/>
      <c r="Z108" s="101"/>
      <c r="AA108" s="101"/>
      <c r="AB108" s="101"/>
      <c r="AC108" s="101"/>
      <c r="AD108" s="101"/>
      <c r="AE108" s="101"/>
      <c r="AF108" s="101"/>
      <c r="AG108" s="101"/>
      <c r="AH108" s="101"/>
      <c r="AI108" s="101"/>
      <c r="AJ108" s="101"/>
      <c r="AK108" s="101"/>
      <c r="AL108" s="101"/>
      <c r="AM108" s="101"/>
      <c r="AN108" s="101"/>
      <c r="AO108" s="101"/>
      <c r="AP108" s="101"/>
      <c r="AQ108" s="101"/>
      <c r="AR108" s="101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3" ma:contentTypeDescription="Stvaranje novog dokumenta." ma:contentTypeScope="" ma:versionID="69abf8a5803847064e1d6c8cfb0dfcc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9caac41abcaa9f1d7f337e9bbffdd6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034D70-8565-4025-ADB0-231A7A6942B8}">
  <ds:schemaRefs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purl.org/dc/dcmitype/"/>
    <ds:schemaRef ds:uri="http://www.w3.org/XML/1998/namespace"/>
    <ds:schemaRef ds:uri="http://schemas.microsoft.com/office/infopath/2007/PartnerControls"/>
    <ds:schemaRef ds:uri="222be194-551f-45fb-b3b7-e68d1d89e47e"/>
  </ds:schemaRefs>
</ds:datastoreItem>
</file>

<file path=customXml/itemProps2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5EBD75-84BB-44EF-BB28-3EF9536C5F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2024-03-05T08:37:11Z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