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ocuments\STATISTIKA\"/>
    </mc:Choice>
  </mc:AlternateContent>
  <xr:revisionPtr revIDLastSave="0" documentId="8_{214D05C2-97BD-4FA0-B942-B99468CA7412}" xr6:coauthVersionLast="47" xr6:coauthVersionMax="47" xr10:uidLastSave="{00000000-0000-0000-0000-000000000000}"/>
  <bookViews>
    <workbookView xWindow="-120" yWindow="-120" windowWidth="25440" windowHeight="15390" tabRatio="702" xr2:uid="{00000000-000D-0000-FFFF-FFFF00000000}"/>
  </bookViews>
  <sheets>
    <sheet name=" " sheetId="2" r:id="rId1"/>
    <sheet name="Po kapacitetima" sheetId="3" r:id="rId2"/>
    <sheet name="Po zemljama" sheetId="4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6" i="3" l="1"/>
  <c r="H40" i="3" l="1"/>
  <c r="G40" i="3"/>
  <c r="D40" i="3"/>
  <c r="C40" i="3"/>
  <c r="H39" i="3"/>
  <c r="G39" i="3"/>
  <c r="D39" i="3"/>
  <c r="C39" i="3"/>
  <c r="I38" i="3"/>
  <c r="I40" i="3" s="1"/>
  <c r="E38" i="3"/>
  <c r="I37" i="3"/>
  <c r="E37" i="3"/>
  <c r="I36" i="3"/>
  <c r="G41" i="3" s="1"/>
  <c r="E40" i="3"/>
  <c r="D34" i="3"/>
  <c r="G33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G34" i="3" s="1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I28" i="3" s="1"/>
  <c r="E26" i="3"/>
  <c r="I25" i="3"/>
  <c r="E25" i="3"/>
  <c r="I24" i="3"/>
  <c r="G29" i="3" s="1"/>
  <c r="I29" i="3" s="1"/>
  <c r="E24" i="3"/>
  <c r="C29" i="3" s="1"/>
  <c r="E29" i="3" s="1"/>
  <c r="H22" i="3"/>
  <c r="G22" i="3"/>
  <c r="D22" i="3"/>
  <c r="C22" i="3"/>
  <c r="H21" i="3"/>
  <c r="G21" i="3"/>
  <c r="D21" i="3"/>
  <c r="C21" i="3"/>
  <c r="I20" i="3"/>
  <c r="E20" i="3"/>
  <c r="I19" i="3"/>
  <c r="E19" i="3"/>
  <c r="I18" i="3"/>
  <c r="E18" i="3"/>
  <c r="D23" i="3" s="1"/>
  <c r="H16" i="3"/>
  <c r="G16" i="3"/>
  <c r="D16" i="3"/>
  <c r="C16" i="3"/>
  <c r="H15" i="3"/>
  <c r="G15" i="3"/>
  <c r="D15" i="3"/>
  <c r="C15" i="3"/>
  <c r="I14" i="3"/>
  <c r="E14" i="3"/>
  <c r="I13" i="3"/>
  <c r="E13" i="3"/>
  <c r="I12" i="3"/>
  <c r="G17" i="3" s="1"/>
  <c r="E12" i="3"/>
  <c r="E16" i="3" s="1"/>
  <c r="H10" i="3"/>
  <c r="G10" i="3"/>
  <c r="D10" i="3"/>
  <c r="C10" i="3"/>
  <c r="H9" i="3"/>
  <c r="G9" i="3"/>
  <c r="D9" i="3"/>
  <c r="C9" i="3"/>
  <c r="I8" i="3"/>
  <c r="E8" i="3"/>
  <c r="I7" i="3"/>
  <c r="E7" i="3"/>
  <c r="I6" i="3"/>
  <c r="I9" i="3" s="1"/>
  <c r="E6" i="3"/>
  <c r="D11" i="3" s="1"/>
  <c r="E21" i="3" l="1"/>
  <c r="I31" i="3"/>
  <c r="I21" i="3"/>
  <c r="H29" i="3"/>
  <c r="E9" i="3"/>
  <c r="I32" i="3"/>
  <c r="E31" i="3"/>
  <c r="H17" i="3"/>
  <c r="I17" i="3" s="1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F12" i="3"/>
  <c r="I15" i="3"/>
  <c r="D17" i="3"/>
  <c r="I22" i="3"/>
  <c r="G23" i="3"/>
  <c r="D29" i="3"/>
  <c r="D41" i="3"/>
  <c r="C17" i="3"/>
  <c r="E28" i="3"/>
  <c r="E30" i="3"/>
  <c r="D35" i="3" s="1"/>
  <c r="C11" i="3"/>
  <c r="E11" i="3" s="1"/>
  <c r="H11" i="3"/>
  <c r="E15" i="3"/>
  <c r="E22" i="3"/>
  <c r="C23" i="3"/>
  <c r="E23" i="3" s="1"/>
  <c r="H23" i="3"/>
  <c r="E27" i="3"/>
  <c r="C33" i="3"/>
  <c r="H33" i="3"/>
  <c r="E39" i="3"/>
  <c r="G42" i="3"/>
  <c r="E10" i="3"/>
  <c r="F6" i="3"/>
  <c r="I16" i="3"/>
  <c r="J26" i="3"/>
  <c r="D33" i="3"/>
  <c r="J38" i="3"/>
  <c r="D47" i="3" l="1"/>
  <c r="F36" i="3"/>
  <c r="I39" i="3"/>
  <c r="F20" i="3"/>
  <c r="F18" i="3"/>
  <c r="F42" i="3" s="1"/>
  <c r="F7" i="3"/>
  <c r="F26" i="3"/>
  <c r="F8" i="3"/>
  <c r="E17" i="3"/>
  <c r="F24" i="3"/>
  <c r="I27" i="3" s="1"/>
  <c r="J7" i="3"/>
  <c r="F38" i="3"/>
  <c r="C47" i="3"/>
  <c r="E47" i="3" s="1"/>
  <c r="E41" i="3"/>
  <c r="E34" i="3"/>
  <c r="E33" i="3"/>
  <c r="I23" i="3"/>
  <c r="F32" i="3"/>
  <c r="F44" i="3" s="1"/>
  <c r="H35" i="3"/>
  <c r="I35" i="3" s="1"/>
  <c r="F13" i="3"/>
  <c r="F31" i="3" s="1"/>
  <c r="F43" i="3" s="1"/>
  <c r="J8" i="3"/>
  <c r="J19" i="3"/>
  <c r="J25" i="3"/>
  <c r="J37" i="3"/>
  <c r="F25" i="3"/>
  <c r="C35" i="3"/>
  <c r="E35" i="3" s="1"/>
  <c r="J31" i="3"/>
  <c r="I33" i="3"/>
  <c r="I34" i="3"/>
  <c r="F19" i="3"/>
  <c r="J20" i="3"/>
  <c r="G46" i="3"/>
  <c r="G45" i="3"/>
  <c r="I42" i="3"/>
  <c r="G47" i="3" s="1"/>
  <c r="I11" i="3"/>
  <c r="E46" i="3"/>
  <c r="E45" i="3"/>
  <c r="J43" i="3" l="1"/>
  <c r="F30" i="3"/>
  <c r="J32" i="3"/>
  <c r="J44" i="3" s="1"/>
  <c r="I45" i="3"/>
  <c r="I46" i="3"/>
  <c r="J6" i="3"/>
  <c r="J18" i="3"/>
  <c r="J12" i="3"/>
  <c r="J24" i="3"/>
  <c r="J36" i="3"/>
  <c r="H47" i="3"/>
  <c r="I47" i="3" s="1"/>
  <c r="J42" i="3" l="1"/>
  <c r="J30" i="3"/>
</calcChain>
</file>

<file path=xl/sharedStrings.xml><?xml version="1.0" encoding="utf-8"?>
<sst xmlns="http://schemas.openxmlformats.org/spreadsheetml/2006/main" count="533" uniqueCount="108">
  <si>
    <t>Izvještaj sastavila: Eva Kraljić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</si>
  <si>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4.2.2021.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</si>
  <si>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</si>
  <si>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</si>
  <si>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</si>
  <si>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</si>
  <si>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</si>
  <si>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</si>
  <si>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</si>
  <si>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</si>
  <si>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</si>
  <si>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</si>
  <si>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</si>
  <si>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</si>
  <si>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</si>
  <si>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</si>
  <si>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</si>
  <si>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</si>
  <si>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</si>
  <si>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</si>
  <si>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</si>
  <si>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</si>
  <si>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</si>
  <si>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2018.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</si>
  <si>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</si>
  <si>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</si>
  <si>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</si>
  <si>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</si>
  <si>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</si>
  <si>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</si>
  <si>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</si>
  <si>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</si>
  <si>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 xml:space="preserve"> </t>
  </si>
  <si>
    <t>Slovenija</t>
  </si>
  <si>
    <t>Estonija</t>
  </si>
  <si>
    <t>Njemačka</t>
  </si>
  <si>
    <t>Norveška</t>
  </si>
  <si>
    <t>Ujedinjeno Kraljevstvo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</si>
  <si>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</si>
  <si>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</si>
  <si>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</si>
  <si>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</si>
  <si>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</si>
  <si>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</si>
  <si>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</si>
  <si>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</si>
  <si>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</si>
  <si>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</si>
  <si>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</si>
  <si>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</si>
  <si>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</si>
  <si>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</si>
  <si>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</si>
  <si>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</si>
  <si>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</si>
  <si>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</si>
  <si>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</si>
  <si>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</si>
  <si>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Luxemburg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</si>
  <si>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</si>
  <si>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</si>
  <si>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</si>
  <si>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</si>
  <si>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</si>
  <si>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</si>
  <si>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</si>
  <si>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</si>
  <si>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</si>
  <si>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</si>
  <si>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</si>
  <si>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</si>
  <si>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 xml:space="preserve">Ukrajina </t>
  </si>
  <si>
    <t>Ostale eur. zemlje</t>
  </si>
  <si>
    <t>Južnoafrička Republika</t>
  </si>
  <si>
    <t>Maroko</t>
  </si>
  <si>
    <t>Tunis</t>
  </si>
  <si>
    <t>Ost. afričke zemlje</t>
  </si>
  <si>
    <t>Kanada</t>
  </si>
  <si>
    <t>Ost. zemlje Sj. Amerike</t>
  </si>
  <si>
    <t>Argentina</t>
  </si>
  <si>
    <t>Brazil</t>
  </si>
  <si>
    <t>Čile</t>
  </si>
  <si>
    <t>Meksiko</t>
  </si>
  <si>
    <t>Ost. zemlje J. i Sr. Amerike</t>
  </si>
  <si>
    <t>Indija</t>
  </si>
  <si>
    <t>Indonezija</t>
  </si>
  <si>
    <t>Izrael</t>
  </si>
  <si>
    <t>Japan</t>
  </si>
  <si>
    <t>Jordan</t>
  </si>
  <si>
    <t>Katar</t>
  </si>
  <si>
    <t>Kazahstan</t>
  </si>
  <si>
    <t>Kina</t>
  </si>
  <si>
    <t>Koreja, Republika</t>
  </si>
  <si>
    <t>Kuvajt</t>
  </si>
  <si>
    <t>Oman</t>
  </si>
  <si>
    <t>Tajland</t>
  </si>
  <si>
    <t>Tajvan</t>
  </si>
  <si>
    <t>Ujedinjeni Arapski Emirati</t>
  </si>
  <si>
    <t>Ost.azijske zemlje</t>
  </si>
  <si>
    <t>Australija</t>
  </si>
  <si>
    <t>Novi Zeland</t>
  </si>
  <si>
    <t>Ost. zemlje Oceanije</t>
  </si>
  <si>
    <t>Ukupno strani</t>
  </si>
  <si>
    <t>Ukupno domaći</t>
  </si>
  <si>
    <t>Sveukupno</t>
  </si>
  <si>
    <t xml:space="preserve">SVEUKUPNO </t>
  </si>
  <si>
    <t>KOMERCIJALNI PROMET</t>
  </si>
  <si>
    <t>SVEUKUPNI PROMET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</si>
</sst>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1" x14ac:knownFonts="1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20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3" fillId="0" borderId="0" xfId="0" applyFont="1" applyAlignment="1">
      <alignment horizontal="right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29" xfId="0" applyBorder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0" fontId="0" fillId="0" borderId="35" xfId="0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4" fontId="35" fillId="0" borderId="43" xfId="0" applyNumberFormat="1" applyFont="1" applyBorder="1" applyAlignment="1">
      <alignment horizontal="center" wrapText="1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0" fontId="35" fillId="0" borderId="55" xfId="0" applyFont="1" applyBorder="1"/>
    <xf numFmtId="166" fontId="0" fillId="0" borderId="31" xfId="0" applyNumberFormat="1" applyBorder="1"/>
    <xf numFmtId="0" fontId="35" fillId="0" borderId="55" xfId="0" applyFont="1" applyBorder="1" applyAlignment="1">
      <alignment wrapText="1"/>
    </xf>
    <xf numFmtId="0" fontId="35" fillId="0" borderId="56" xfId="0" applyFont="1" applyBorder="1"/>
    <xf numFmtId="0" fontId="0" fillId="0" borderId="38" xfId="0" applyBorder="1"/>
    <xf numFmtId="0" fontId="0" fillId="0" borderId="39" xfId="0" applyBorder="1"/>
    <xf numFmtId="0" fontId="0" fillId="0" borderId="57" xfId="0" applyBorder="1"/>
    <xf numFmtId="166" fontId="0" fillId="0" borderId="57" xfId="0" applyNumberFormat="1" applyBorder="1"/>
    <xf numFmtId="166" fontId="0" fillId="0" borderId="40" xfId="0" applyNumberFormat="1" applyBorder="1"/>
    <xf numFmtId="166" fontId="0" fillId="0" borderId="38" xfId="0" applyNumberFormat="1" applyBorder="1"/>
    <xf numFmtId="166" fontId="0" fillId="0" borderId="39" xfId="0" applyNumberFormat="1" applyBorder="1"/>
    <xf numFmtId="0" fontId="43" fillId="36" borderId="58" xfId="0" applyFont="1" applyFill="1" applyBorder="1"/>
    <xf numFmtId="0" fontId="43" fillId="36" borderId="14" xfId="0" applyFont="1" applyFill="1" applyBorder="1"/>
    <xf numFmtId="4" fontId="43" fillId="36" borderId="14" xfId="0" applyNumberFormat="1" applyFont="1" applyFill="1" applyBorder="1"/>
    <xf numFmtId="4" fontId="43" fillId="36" borderId="58" xfId="0" applyNumberFormat="1" applyFont="1" applyFill="1" applyBorder="1"/>
    <xf numFmtId="166" fontId="43" fillId="36" borderId="58" xfId="0" applyNumberFormat="1" applyFont="1" applyFill="1" applyBorder="1"/>
    <xf numFmtId="166" fontId="43" fillId="36" borderId="15" xfId="0" applyNumberFormat="1" applyFont="1" applyFill="1" applyBorder="1"/>
    <xf numFmtId="166" fontId="43" fillId="36" borderId="23" xfId="0" applyNumberFormat="1" applyFont="1" applyFill="1" applyBorder="1"/>
    <xf numFmtId="166" fontId="43" fillId="36" borderId="14" xfId="0" applyNumberFormat="1" applyFont="1" applyFill="1" applyBorder="1"/>
    <xf numFmtId="0" fontId="43" fillId="36" borderId="59" xfId="0" applyFont="1" applyFill="1" applyBorder="1"/>
    <xf numFmtId="0" fontId="43" fillId="36" borderId="23" xfId="0" applyFont="1" applyFill="1" applyBorder="1"/>
    <xf numFmtId="0" fontId="43" fillId="36" borderId="0" xfId="0" applyFont="1" applyFill="1"/>
    <xf numFmtId="0" fontId="43" fillId="36" borderId="16" xfId="0" applyFont="1" applyFill="1" applyBorder="1"/>
    <xf numFmtId="4" fontId="43" fillId="36" borderId="17" xfId="0" applyNumberFormat="1" applyFont="1" applyFill="1" applyBorder="1"/>
    <xf numFmtId="166" fontId="43" fillId="36" borderId="16" xfId="0" applyNumberFormat="1" applyFont="1" applyFill="1" applyBorder="1"/>
    <xf numFmtId="166" fontId="43" fillId="36" borderId="0" xfId="0" applyNumberFormat="1" applyFont="1" applyFill="1"/>
    <xf numFmtId="0" fontId="43" fillId="36" borderId="19" xfId="0" applyFont="1" applyFill="1" applyBorder="1"/>
    <xf numFmtId="4" fontId="43" fillId="36" borderId="19" xfId="0" applyNumberFormat="1" applyFont="1" applyFill="1" applyBorder="1"/>
    <xf numFmtId="166" fontId="43" fillId="36" borderId="20" xfId="0" applyNumberFormat="1" applyFont="1" applyFill="1" applyBorder="1"/>
    <xf numFmtId="166" fontId="43" fillId="36" borderId="19" xfId="0" applyNumberFormat="1" applyFont="1" applyFill="1" applyBorder="1"/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54" xfId="0" applyFont="1" applyBorder="1" applyAlignment="1">
      <alignment horizontal="center" vertical="center"/>
    </xf>
    <xf numFmtId="0" fontId="46" fillId="0" borderId="29" xfId="0" applyFont="1" applyBorder="1"/>
    <xf numFmtId="0" fontId="46" fillId="0" borderId="30" xfId="0" applyFont="1" applyBorder="1"/>
    <xf numFmtId="3" fontId="46" fillId="0" borderId="30" xfId="0" applyNumberFormat="1" applyFont="1" applyBorder="1"/>
    <xf numFmtId="4" fontId="46" fillId="0" borderId="31" xfId="0" applyNumberFormat="1" applyFont="1" applyBorder="1"/>
    <xf numFmtId="0" fontId="46" fillId="0" borderId="35" xfId="0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0" fontId="35" fillId="37" borderId="32" xfId="0" applyFont="1" applyFill="1" applyBorder="1"/>
    <xf numFmtId="0" fontId="35" fillId="37" borderId="25" xfId="0" applyFont="1" applyFill="1" applyBorder="1"/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6" xfId="0" applyFont="1" applyFill="1" applyBorder="1"/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0" fillId="37" borderId="29" xfId="0" applyFill="1" applyBorder="1"/>
    <xf numFmtId="0" fontId="0" fillId="37" borderId="30" xfId="0" applyFill="1" applyBorder="1"/>
    <xf numFmtId="4" fontId="0" fillId="37" borderId="31" xfId="0" applyNumberFormat="1" applyFill="1" applyBorder="1"/>
    <xf numFmtId="0" fontId="0" fillId="37" borderId="35" xfId="0" applyFill="1" applyBorder="1"/>
    <xf numFmtId="4" fontId="0" fillId="37" borderId="30" xfId="0" applyNumberFormat="1" applyFill="1" applyBorder="1"/>
    <xf numFmtId="0" fontId="37" fillId="36" borderId="34" xfId="0" applyFont="1" applyFill="1" applyBorder="1" applyAlignment="1">
      <alignment horizontal="center"/>
    </xf>
    <xf numFmtId="0" fontId="0" fillId="36" borderId="29" xfId="0" applyFill="1" applyBorder="1"/>
    <xf numFmtId="0" fontId="0" fillId="36" borderId="30" xfId="0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0" fontId="0" fillId="36" borderId="35" xfId="0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5" fillId="38" borderId="55" xfId="0" applyFont="1" applyFill="1" applyBorder="1"/>
    <xf numFmtId="0" fontId="0" fillId="38" borderId="35" xfId="0" applyFill="1" applyBorder="1"/>
    <xf numFmtId="0" fontId="0" fillId="38" borderId="30" xfId="0" applyFill="1" applyBorder="1"/>
    <xf numFmtId="4" fontId="0" fillId="38" borderId="30" xfId="0" applyNumberFormat="1" applyFill="1" applyBorder="1"/>
    <xf numFmtId="0" fontId="0" fillId="38" borderId="29" xfId="0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166" fontId="0" fillId="38" borderId="30" xfId="0" applyNumberFormat="1" applyFill="1" applyBorder="1"/>
    <xf numFmtId="0" fontId="35" fillId="37" borderId="55" xfId="0" applyFont="1" applyFill="1" applyBorder="1"/>
    <xf numFmtId="166" fontId="0" fillId="37" borderId="29" xfId="0" applyNumberFormat="1" applyFill="1" applyBorder="1"/>
    <xf numFmtId="166" fontId="0" fillId="37" borderId="31" xfId="0" applyNumberFormat="1" applyFill="1" applyBorder="1"/>
    <xf numFmtId="166" fontId="0" fillId="37" borderId="35" xfId="0" applyNumberFormat="1" applyFill="1" applyBorder="1"/>
    <xf numFmtId="166" fontId="0" fillId="37" borderId="30" xfId="0" applyNumberFormat="1" applyFill="1" applyBorder="1"/>
    <xf numFmtId="0" fontId="35" fillId="37" borderId="55" xfId="0" applyFont="1" applyFill="1" applyBorder="1" applyAlignment="1">
      <alignment wrapText="1"/>
    </xf>
    <xf numFmtId="0" fontId="35" fillId="37" borderId="60" xfId="0" applyFont="1" applyFill="1" applyBorder="1"/>
    <xf numFmtId="0" fontId="35" fillId="37" borderId="24" xfId="0" applyFont="1" applyFill="1" applyBorder="1"/>
    <xf numFmtId="4" fontId="0" fillId="0" borderId="49" xfId="0" applyNumberFormat="1" applyBorder="1"/>
    <xf numFmtId="4" fontId="0" fillId="0" borderId="57" xfId="0" applyNumberFormat="1" applyBorder="1"/>
    <xf numFmtId="0" fontId="45" fillId="37" borderId="34" xfId="0" applyFont="1" applyFill="1" applyBorder="1" applyAlignment="1">
      <alignment horizontal="center"/>
    </xf>
    <xf numFmtId="0" fontId="46" fillId="37" borderId="29" xfId="0" applyFont="1" applyFill="1" applyBorder="1"/>
    <xf numFmtId="0" fontId="46" fillId="37" borderId="30" xfId="0" applyFont="1" applyFill="1" applyBorder="1"/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0" fontId="46" fillId="37" borderId="35" xfId="0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0" fontId="35" fillId="36" borderId="60" xfId="0" applyFont="1" applyFill="1" applyBorder="1"/>
    <xf numFmtId="0" fontId="35" fillId="36" borderId="47" xfId="0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35" fillId="36" borderId="46" xfId="0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61" xfId="0" applyFont="1" applyBorder="1" applyAlignment="1">
      <alignment horizontal="center" vertical="center"/>
    </xf>
    <xf numFmtId="0" fontId="35" fillId="0" borderId="62" xfId="0" applyFont="1" applyBorder="1" applyAlignment="1">
      <alignment horizontal="center" vertical="center"/>
    </xf>
    <xf numFmtId="0" fontId="35" fillId="0" borderId="63" xfId="0" applyFont="1" applyBorder="1" applyAlignment="1">
      <alignment horizontal="center" vertical="center"/>
    </xf>
    <xf numFmtId="0" fontId="35" fillId="0" borderId="64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  <xf numFmtId="0" fontId="30" fillId="0" borderId="0" xfId="0" applyFont="1" applyAlignment="1">
      <alignment horizontal="center" wrapText="1"/>
    </xf>
    <xf numFmtId="0" fontId="13" fillId="0" borderId="0" xfId="0" applyFont="1" applyAlignment="1">
      <alignment horizontal="center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0" borderId="0" xfId="0" applyFont="1" applyBorder="1" applyAlignment="1">
      <alignment horizontal="center" vertic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noćenja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'[1]Turistički promet po kapaciteti'!$N$16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kapaciteti'!$M$17:$M$20</c:f>
              <c:strCache>
                <c:ptCount val="4"/>
                <c:pt idx="0">
                  <c:v>KAMPOVI</c:v>
                </c:pt>
                <c:pt idx="1">
                  <c:v>OSTALI UGOSTITELJSKI OBJEKTI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'[1]Turistički promet po kapaciteti'!$N$17:$N$20</c:f>
              <c:numCache>
                <c:formatCode>General</c:formatCode>
                <c:ptCount val="4"/>
                <c:pt idx="0">
                  <c:v>0</c:v>
                </c:pt>
                <c:pt idx="1">
                  <c:v>526</c:v>
                </c:pt>
                <c:pt idx="2">
                  <c:v>474</c:v>
                </c:pt>
                <c:pt idx="3">
                  <c:v>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B-49F6-BA06-0D6619E301F1}"/>
            </c:ext>
          </c:extLst>
        </c:ser>
        <c:ser>
          <c:idx val="1"/>
          <c:order val="1"/>
          <c:tx>
            <c:strRef>
              <c:f>'[1]Turistički promet po kapaciteti'!$O$16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kapaciteti'!$M$17:$M$20</c:f>
              <c:strCache>
                <c:ptCount val="4"/>
                <c:pt idx="0">
                  <c:v>KAMPOVI</c:v>
                </c:pt>
                <c:pt idx="1">
                  <c:v>OSTALI UGOSTITELJSKI OBJEKTI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'[1]Turistički promet po kapaciteti'!$O$17:$O$20</c:f>
              <c:numCache>
                <c:formatCode>General</c:formatCode>
                <c:ptCount val="4"/>
                <c:pt idx="0">
                  <c:v>0</c:v>
                </c:pt>
                <c:pt idx="1">
                  <c:v>268</c:v>
                </c:pt>
                <c:pt idx="2">
                  <c:v>1310</c:v>
                </c:pt>
                <c:pt idx="3">
                  <c:v>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B-49F6-BA06-0D6619E301F1}"/>
            </c:ext>
          </c:extLst>
        </c:ser>
        <c:ser>
          <c:idx val="2"/>
          <c:order val="2"/>
          <c:tx>
            <c:strRef>
              <c:f>'[1]Turistički promet po kapaciteti'!$P$16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kapaciteti'!$M$17:$M$20</c:f>
              <c:strCache>
                <c:ptCount val="4"/>
                <c:pt idx="0">
                  <c:v>KAMPOVI</c:v>
                </c:pt>
                <c:pt idx="1">
                  <c:v>OSTALI UGOSTITELJSKI OBJEKTI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'[1]Turistički promet po kapaciteti'!$P$17:$P$20</c:f>
              <c:numCache>
                <c:formatCode>General</c:formatCode>
                <c:ptCount val="4"/>
                <c:pt idx="0">
                  <c:v>0</c:v>
                </c:pt>
                <c:pt idx="1">
                  <c:v>67</c:v>
                </c:pt>
                <c:pt idx="2">
                  <c:v>1203</c:v>
                </c:pt>
                <c:pt idx="3">
                  <c:v>1054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B-49F6-BA06-0D6619E301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15973488"/>
        <c:axId val="615973816"/>
      </c:barChart>
      <c:catAx>
        <c:axId val="615973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15973816"/>
        <c:crosses val="autoZero"/>
        <c:auto val="1"/>
        <c:lblAlgn val="ctr"/>
        <c:lblOffset val="100"/>
        <c:noMultiLvlLbl val="0"/>
      </c:catAx>
      <c:valAx>
        <c:axId val="6159738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15973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'[1]Turistički promet po kapaciteti'!$N$4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kapaciteti'!$M$5:$M$8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</c:v>
                </c:pt>
                <c:pt idx="3">
                  <c:v>KAMPOVI</c:v>
                </c:pt>
              </c:strCache>
            </c:strRef>
          </c:cat>
          <c:val>
            <c:numRef>
              <c:f>'[1]Turistički promet po kapaciteti'!$N$5:$N$8</c:f>
              <c:numCache>
                <c:formatCode>General</c:formatCode>
                <c:ptCount val="4"/>
                <c:pt idx="0">
                  <c:v>18</c:v>
                </c:pt>
                <c:pt idx="1">
                  <c:v>33</c:v>
                </c:pt>
                <c:pt idx="2">
                  <c:v>32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57-4D84-BA55-4348B9C0B2FC}"/>
            </c:ext>
          </c:extLst>
        </c:ser>
        <c:ser>
          <c:idx val="1"/>
          <c:order val="1"/>
          <c:tx>
            <c:strRef>
              <c:f>'[1]Turistički promet po kapaciteti'!$O$4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kapaciteti'!$M$5:$M$8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</c:v>
                </c:pt>
                <c:pt idx="3">
                  <c:v>KAMPOVI</c:v>
                </c:pt>
              </c:strCache>
            </c:strRef>
          </c:cat>
          <c:val>
            <c:numRef>
              <c:f>'[1]Turistički promet po kapaciteti'!$O$5:$O$8</c:f>
              <c:numCache>
                <c:formatCode>General</c:formatCode>
                <c:ptCount val="4"/>
                <c:pt idx="0">
                  <c:v>159</c:v>
                </c:pt>
                <c:pt idx="1">
                  <c:v>101</c:v>
                </c:pt>
                <c:pt idx="2">
                  <c:v>19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57-4D84-BA55-4348B9C0B2FC}"/>
            </c:ext>
          </c:extLst>
        </c:ser>
        <c:ser>
          <c:idx val="2"/>
          <c:order val="2"/>
          <c:tx>
            <c:strRef>
              <c:f>'[1]Turistički promet po kapaciteti'!$P$4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'[1]Turistički promet po kapaciteti'!$M$5:$M$8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</c:v>
                </c:pt>
                <c:pt idx="3">
                  <c:v>KAMPOVI</c:v>
                </c:pt>
              </c:strCache>
            </c:strRef>
          </c:cat>
          <c:val>
            <c:numRef>
              <c:f>'[1]Turistički promet po kapaciteti'!$P$5:$P$8</c:f>
              <c:numCache>
                <c:formatCode>General</c:formatCode>
                <c:ptCount val="4"/>
                <c:pt idx="0">
                  <c:v>366</c:v>
                </c:pt>
                <c:pt idx="1">
                  <c:v>126</c:v>
                </c:pt>
                <c:pt idx="2">
                  <c:v>12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57-4D84-BA55-4348B9C0B2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86751328"/>
        <c:axId val="581136000"/>
      </c:barChart>
      <c:catAx>
        <c:axId val="58675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81136000"/>
        <c:crosses val="autoZero"/>
        <c:auto val="1"/>
        <c:lblAlgn val="ctr"/>
        <c:lblOffset val="100"/>
        <c:noMultiLvlLbl val="0"/>
      </c:catAx>
      <c:valAx>
        <c:axId val="581136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86751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E850-4750-8362-1BB3AF0B7A59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E850-4750-8362-1BB3AF0B7A59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E850-4750-8362-1BB3AF0B7A59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E850-4750-8362-1BB3AF0B7A59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E850-4750-8362-1BB3AF0B7A59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850-4750-8362-1BB3AF0B7A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0"/>
              <a:t>T</a:t>
            </a:r>
            <a:r>
              <a:rPr lang="hr-HR" sz="1800" b="0"/>
              <a:t>op tržišta</a:t>
            </a:r>
            <a:endParaRPr lang="en-US" sz="1800" b="0"/>
          </a:p>
        </c:rich>
      </c:tx>
      <c:layout>
        <c:manualLayout>
          <c:xMode val="edge"/>
          <c:yMode val="edge"/>
          <c:x val="0.40686681456369334"/>
          <c:y val="4.06878085625639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9894983209046335E-2"/>
          <c:y val="0.17192406956196454"/>
          <c:w val="0.85330315410480495"/>
          <c:h val="0.5676619033808715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93AB-4A77-8B69-FC25DF91DDA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93AB-4A77-8B69-FC25DF91DDA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93AB-4A77-8B69-FC25DF91DDA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93AB-4A77-8B69-FC25DF91DDAA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93AB-4A77-8B69-FC25DF91DDAA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93AB-4A77-8B69-FC25DF91DDAA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93AB-4A77-8B69-FC25DF91DDAA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F-93AB-4A77-8B69-FC25DF91DDAA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1-93AB-4A77-8B69-FC25DF91DDAA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3-93AB-4A77-8B69-FC25DF91DDAA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93AB-4A77-8B69-FC25DF91DDAA}"/>
              </c:ext>
            </c:extLst>
          </c:dPt>
          <c:cat>
            <c:strRef>
              <c:f>'[1]Turistički promet po zemljama'!$R$4:$R$14</c:f>
              <c:strCache>
                <c:ptCount val="11"/>
                <c:pt idx="0">
                  <c:v>B i H</c:v>
                </c:pt>
                <c:pt idx="1">
                  <c:v>KOSOVO</c:v>
                </c:pt>
                <c:pt idx="2">
                  <c:v>ŠVICARSKA</c:v>
                </c:pt>
                <c:pt idx="3">
                  <c:v>SLOVENIJA</c:v>
                </c:pt>
                <c:pt idx="4">
                  <c:v>ESTONIJA</c:v>
                </c:pt>
                <c:pt idx="5">
                  <c:v>NJEMAČKA</c:v>
                </c:pt>
                <c:pt idx="6">
                  <c:v>NORVEŠKA</c:v>
                </c:pt>
                <c:pt idx="7">
                  <c:v>UJEDINJENO KRALJEVSTVO</c:v>
                </c:pt>
                <c:pt idx="8">
                  <c:v>SAD</c:v>
                </c:pt>
                <c:pt idx="9">
                  <c:v>FRANCUSKA</c:v>
                </c:pt>
                <c:pt idx="10">
                  <c:v>OSTALI</c:v>
                </c:pt>
              </c:strCache>
            </c:strRef>
          </c:cat>
          <c:val>
            <c:numRef>
              <c:f>'[1]Turistički promet po zemljama'!$S$4:$S$14</c:f>
              <c:numCache>
                <c:formatCode>General</c:formatCode>
                <c:ptCount val="11"/>
                <c:pt idx="0">
                  <c:v>74.014909478168263</c:v>
                </c:pt>
                <c:pt idx="1">
                  <c:v>8.9499999999999993</c:v>
                </c:pt>
                <c:pt idx="2">
                  <c:v>6.1767838125665602</c:v>
                </c:pt>
                <c:pt idx="3">
                  <c:v>3.9403620873269438</c:v>
                </c:pt>
                <c:pt idx="4">
                  <c:v>3.1948881789137378</c:v>
                </c:pt>
                <c:pt idx="5">
                  <c:v>1.2779552715654952</c:v>
                </c:pt>
                <c:pt idx="6">
                  <c:v>0.85197018104366351</c:v>
                </c:pt>
                <c:pt idx="7">
                  <c:v>0.63897763578274758</c:v>
                </c:pt>
                <c:pt idx="8">
                  <c:v>0.53248136315228967</c:v>
                </c:pt>
                <c:pt idx="9">
                  <c:v>0.21299254526091588</c:v>
                </c:pt>
                <c:pt idx="10">
                  <c:v>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93AB-4A77-8B69-FC25DF91DD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0689691614289892E-2"/>
          <c:y val="0.8025370458148996"/>
          <c:w val="0.89590634551334203"/>
          <c:h val="0.162587689702902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8659</xdr:colOff>
      <xdr:row>18</xdr:row>
      <xdr:rowOff>74470</xdr:rowOff>
    </xdr:from>
    <xdr:to>
      <xdr:col>16</xdr:col>
      <xdr:colOff>589686</xdr:colOff>
      <xdr:row>32</xdr:row>
      <xdr:rowOff>173182</xdr:rowOff>
    </xdr:to>
    <xdr:graphicFrame macro="">
      <xdr:nvGraphicFramePr>
        <xdr:cNvPr id="8" name="Grafikon 7">
          <a:extLst>
            <a:ext uri="{FF2B5EF4-FFF2-40B4-BE49-F238E27FC236}">
              <a16:creationId xmlns:a16="http://schemas.microsoft.com/office/drawing/2014/main" id="{15E8F8C9-E353-4A9A-ABF2-E1E0303DD3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8661</xdr:colOff>
      <xdr:row>5</xdr:row>
      <xdr:rowOff>9897</xdr:rowOff>
    </xdr:from>
    <xdr:to>
      <xdr:col>16</xdr:col>
      <xdr:colOff>590550</xdr:colOff>
      <xdr:row>18</xdr:row>
      <xdr:rowOff>69272</xdr:rowOff>
    </xdr:to>
    <xdr:graphicFrame macro="">
      <xdr:nvGraphicFramePr>
        <xdr:cNvPr id="9" name="Grafikon 8">
          <a:extLst>
            <a:ext uri="{FF2B5EF4-FFF2-40B4-BE49-F238E27FC236}">
              <a16:creationId xmlns:a16="http://schemas.microsoft.com/office/drawing/2014/main" id="{290FAB8F-5D43-44E0-A12F-5F0FBE98D0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8660</xdr:colOff>
      <xdr:row>35</xdr:row>
      <xdr:rowOff>8660</xdr:rowOff>
    </xdr:from>
    <xdr:to>
      <xdr:col>16</xdr:col>
      <xdr:colOff>588818</xdr:colOff>
      <xdr:row>46</xdr:row>
      <xdr:rowOff>173182</xdr:rowOff>
    </xdr:to>
    <xdr:graphicFrame macro="">
      <xdr:nvGraphicFramePr>
        <xdr:cNvPr id="11" name="Grafikon 10">
          <a:extLst>
            <a:ext uri="{FF2B5EF4-FFF2-40B4-BE49-F238E27FC236}">
              <a16:creationId xmlns:a16="http://schemas.microsoft.com/office/drawing/2014/main" id="{CBCAD0FB-436B-427F-9C95-D93B0EDA39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609297</xdr:colOff>
      <xdr:row>3</xdr:row>
      <xdr:rowOff>0</xdr:rowOff>
    </xdr:from>
    <xdr:to>
      <xdr:col>22</xdr:col>
      <xdr:colOff>587375</xdr:colOff>
      <xdr:row>25</xdr:row>
      <xdr:rowOff>7938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99088AFF-1DCB-4869-BF52-D5BC963DED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4">
          <cell r="N4" t="str">
            <v>2021.</v>
          </cell>
          <cell r="O4" t="str">
            <v>2020.</v>
          </cell>
          <cell r="P4" t="str">
            <v>2019.</v>
          </cell>
        </row>
        <row r="5">
          <cell r="M5" t="str">
            <v>HOTELI</v>
          </cell>
          <cell r="N5">
            <v>18</v>
          </cell>
          <cell r="O5">
            <v>159</v>
          </cell>
          <cell r="P5">
            <v>366</v>
          </cell>
        </row>
        <row r="6">
          <cell r="M6" t="str">
            <v>OBJEKTI U DOMAĆINSTVU</v>
          </cell>
          <cell r="N6">
            <v>33</v>
          </cell>
          <cell r="O6">
            <v>101</v>
          </cell>
          <cell r="P6">
            <v>126</v>
          </cell>
        </row>
        <row r="7">
          <cell r="M7" t="str">
            <v>OSTALI UGOSTITELJSKI OBJEKTI</v>
          </cell>
          <cell r="N7">
            <v>32</v>
          </cell>
          <cell r="O7">
            <v>19</v>
          </cell>
          <cell r="P7">
            <v>12</v>
          </cell>
        </row>
        <row r="8">
          <cell r="M8" t="str">
            <v>KAMPOVI</v>
          </cell>
          <cell r="N8">
            <v>0</v>
          </cell>
          <cell r="O8">
            <v>0</v>
          </cell>
          <cell r="P8">
            <v>0</v>
          </cell>
        </row>
        <row r="16">
          <cell r="N16" t="str">
            <v>2021.</v>
          </cell>
          <cell r="O16" t="str">
            <v>2020.</v>
          </cell>
          <cell r="P16" t="str">
            <v>2019.</v>
          </cell>
        </row>
        <row r="17">
          <cell r="M17" t="str">
            <v>KAMPOVI</v>
          </cell>
          <cell r="N17">
            <v>0</v>
          </cell>
          <cell r="O17">
            <v>0</v>
          </cell>
          <cell r="P17">
            <v>0</v>
          </cell>
        </row>
        <row r="18">
          <cell r="M18" t="str">
            <v>OSTALI UGOSTITELJSKI OBJEKTI</v>
          </cell>
          <cell r="N18">
            <v>526</v>
          </cell>
          <cell r="O18">
            <v>268</v>
          </cell>
          <cell r="P18">
            <v>67</v>
          </cell>
        </row>
        <row r="19">
          <cell r="M19" t="str">
            <v>OBJEKTI U DOMAĆINSTVU</v>
          </cell>
          <cell r="N19">
            <v>474</v>
          </cell>
          <cell r="O19">
            <v>1310</v>
          </cell>
          <cell r="P19">
            <v>1203</v>
          </cell>
        </row>
        <row r="20">
          <cell r="M20" t="str">
            <v>HOTELI</v>
          </cell>
          <cell r="N20">
            <v>146</v>
          </cell>
          <cell r="O20">
            <v>662</v>
          </cell>
          <cell r="P20">
            <v>1054</v>
          </cell>
        </row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>
        <row r="4">
          <cell r="R4" t="str">
            <v>B i H</v>
          </cell>
          <cell r="S4">
            <v>74.014909478168263</v>
          </cell>
        </row>
        <row r="5">
          <cell r="R5" t="str">
            <v>KOSOVO</v>
          </cell>
          <cell r="S5">
            <v>8.9499999999999993</v>
          </cell>
        </row>
        <row r="6">
          <cell r="R6" t="str">
            <v>ŠVICARSKA</v>
          </cell>
          <cell r="S6">
            <v>6.1767838125665602</v>
          </cell>
        </row>
        <row r="7">
          <cell r="R7" t="str">
            <v>SLOVENIJA</v>
          </cell>
          <cell r="S7">
            <v>3.9403620873269438</v>
          </cell>
        </row>
        <row r="8">
          <cell r="R8" t="str">
            <v>ESTONIJA</v>
          </cell>
          <cell r="S8">
            <v>3.1948881789137378</v>
          </cell>
        </row>
        <row r="9">
          <cell r="R9" t="str">
            <v>NJEMAČKA</v>
          </cell>
          <cell r="S9">
            <v>1.2779552715654952</v>
          </cell>
        </row>
        <row r="10">
          <cell r="R10" t="str">
            <v>NORVEŠKA</v>
          </cell>
          <cell r="S10">
            <v>0.85197018104366351</v>
          </cell>
        </row>
        <row r="11">
          <cell r="R11" t="str">
            <v>UJEDINJENO KRALJEVSTVO</v>
          </cell>
          <cell r="S11">
            <v>0.63897763578274758</v>
          </cell>
        </row>
        <row r="12">
          <cell r="R12" t="str">
            <v>SAD</v>
          </cell>
          <cell r="S12">
            <v>0.53248136315228967</v>
          </cell>
        </row>
        <row r="13">
          <cell r="R13" t="str">
            <v>FRANCUSKA</v>
          </cell>
          <cell r="S13">
            <v>0.21299254526091588</v>
          </cell>
        </row>
        <row r="14">
          <cell r="R14" t="str">
            <v>OSTALI</v>
          </cell>
          <cell r="S14">
            <v>0.21</v>
          </cell>
        </row>
      </sheetData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17"/>
  <sheetViews>
    <sheetView showGridLines="0" showRowColHeaders="0" tabSelected="1" zoomScale="140" zoomScaleNormal="140" workbookViewId="0">
      <selection activeCell="A4" sqref="A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 x14ac:dyDescent="0.25">
      <c r="A1" s="4"/>
      <c r="B1" s="5"/>
    </row>
    <row r="2" spans="1:3" ht="59.25" x14ac:dyDescent="0.95">
      <c r="A2" s="6"/>
      <c r="B2" s="5"/>
    </row>
    <row r="3" spans="1:3" ht="22.5" x14ac:dyDescent="0.35">
      <c r="A3" s="7"/>
      <c r="B3" s="5"/>
    </row>
    <row r="4" spans="1:3" ht="200.25" customHeight="1" x14ac:dyDescent="0.35">
      <c r="A4" s="9" t="s">
        <v>1</v>
      </c>
      <c r="B4" s="8"/>
      <c r="C4" s="8"/>
    </row>
    <row r="5" spans="1:3" ht="15" customHeight="1" x14ac:dyDescent="0.3">
      <c r="A5" s="190"/>
      <c r="B5" s="190"/>
      <c r="C5" s="190"/>
    </row>
    <row r="6" spans="1:3" ht="15" customHeight="1" x14ac:dyDescent="0.3">
      <c r="A6" s="190"/>
      <c r="B6" s="190"/>
      <c r="C6" s="190"/>
    </row>
    <row r="10" spans="1:3" ht="15" customHeight="1" x14ac:dyDescent="0.25">
      <c r="A10" s="10" t="s">
        <v>0</v>
      </c>
    </row>
    <row r="12" spans="1:3" ht="15" customHeight="1" x14ac:dyDescent="0.25">
      <c r="A12" s="191"/>
    </row>
    <row r="13" spans="1:3" ht="15" customHeight="1" x14ac:dyDescent="0.25">
      <c r="A13" s="191"/>
    </row>
    <row r="14" spans="1:3" ht="15" customHeight="1" x14ac:dyDescent="0.25">
      <c r="A14" s="191"/>
    </row>
    <row r="15" spans="1:3" ht="15" customHeight="1" x14ac:dyDescent="0.25">
      <c r="A15" s="191"/>
    </row>
    <row r="16" spans="1:3" ht="15" customHeight="1" x14ac:dyDescent="0.25">
      <c r="A16" s="191"/>
    </row>
    <row r="17" spans="1:1" ht="15" customHeight="1" x14ac:dyDescent="0.25">
      <c r="A17" s="191"/>
    </row>
  </sheetData>
  <mergeCells count="3">
    <mergeCell ref="A5:C5"/>
    <mergeCell ref="A6:C6"/>
    <mergeCell ref="A12:A17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R47"/>
  <sheetViews>
    <sheetView showGridLines="0" showRowColHeaders="0" view="pageLayout" zoomScale="60" zoomScaleNormal="110" zoomScalePageLayoutView="60" workbookViewId="0">
      <selection activeCell="H49" sqref="H49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10.28515625" style="1" customWidth="1"/>
    <col min="6" max="7" width="9.140625" style="1"/>
    <col min="8" max="8" width="12.28515625" style="1" bestFit="1" customWidth="1"/>
    <col min="9" max="9" width="13.42578125" style="1" bestFit="1" customWidth="1"/>
    <col min="10" max="16384" width="9.140625" style="1"/>
  </cols>
  <sheetData>
    <row r="1" spans="1:18" ht="6.95" customHeight="1" x14ac:dyDescent="0.25">
      <c r="A1" s="198" t="s">
        <v>2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65"/>
    </row>
    <row r="2" spans="1:18" ht="6.95" customHeight="1" x14ac:dyDescent="0.25">
      <c r="A2" s="198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65"/>
    </row>
    <row r="3" spans="1:18" ht="6.95" customHeight="1" thickBot="1" x14ac:dyDescent="0.3">
      <c r="A3" s="198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O3" s="198"/>
      <c r="P3" s="198"/>
      <c r="Q3" s="198"/>
      <c r="R3" s="165"/>
    </row>
    <row r="4" spans="1:18" ht="15" customHeight="1" thickBot="1" x14ac:dyDescent="0.3">
      <c r="A4" s="11" t="s">
        <v>3</v>
      </c>
      <c r="B4" s="12"/>
      <c r="C4" s="13" t="s">
        <v>4</v>
      </c>
      <c r="D4" s="14"/>
      <c r="E4" s="14"/>
      <c r="F4" s="15"/>
      <c r="G4" s="13" t="s">
        <v>5</v>
      </c>
      <c r="H4" s="14"/>
      <c r="I4" s="14"/>
      <c r="J4" s="15"/>
      <c r="K4" s="192" t="s">
        <v>106</v>
      </c>
      <c r="L4" s="193"/>
      <c r="M4" s="193"/>
      <c r="N4" s="193"/>
      <c r="O4" s="193"/>
      <c r="P4" s="193"/>
      <c r="Q4" s="194"/>
    </row>
    <row r="5" spans="1:18" ht="15" customHeight="1" thickBot="1" x14ac:dyDescent="0.3">
      <c r="A5" s="183"/>
      <c r="B5" s="184"/>
      <c r="C5" s="185" t="s">
        <v>6</v>
      </c>
      <c r="D5" s="186" t="s">
        <v>7</v>
      </c>
      <c r="E5" s="186" t="s">
        <v>8</v>
      </c>
      <c r="F5" s="187" t="s">
        <v>9</v>
      </c>
      <c r="G5" s="188" t="s">
        <v>6</v>
      </c>
      <c r="H5" s="186" t="s">
        <v>7</v>
      </c>
      <c r="I5" s="186" t="s">
        <v>8</v>
      </c>
      <c r="J5" s="189" t="s">
        <v>9</v>
      </c>
      <c r="K5" s="195"/>
      <c r="L5" s="196"/>
      <c r="M5" s="196"/>
      <c r="N5" s="196"/>
      <c r="O5" s="196"/>
      <c r="P5" s="196"/>
      <c r="Q5" s="197"/>
    </row>
    <row r="6" spans="1:18" ht="15" customHeight="1" x14ac:dyDescent="0.25">
      <c r="A6" s="207" t="s">
        <v>10</v>
      </c>
      <c r="B6" s="88" t="s">
        <v>11</v>
      </c>
      <c r="C6" s="135">
        <v>15</v>
      </c>
      <c r="D6" s="90">
        <v>3</v>
      </c>
      <c r="E6" s="91">
        <f>SUM(C6:D6)</f>
        <v>18</v>
      </c>
      <c r="F6" s="92">
        <f>E6/E42*100</f>
        <v>16.363636363636363</v>
      </c>
      <c r="G6" s="89">
        <v>58</v>
      </c>
      <c r="H6" s="90">
        <v>88</v>
      </c>
      <c r="I6" s="91">
        <f>SUM(G6:H6)</f>
        <v>146</v>
      </c>
      <c r="J6" s="176">
        <f>I6/I42*100</f>
        <v>6.0156571899464355</v>
      </c>
      <c r="K6" s="161"/>
      <c r="L6" s="162"/>
      <c r="M6" s="162"/>
      <c r="N6" s="162"/>
      <c r="O6" s="162"/>
      <c r="P6" s="162"/>
      <c r="Q6" s="163"/>
    </row>
    <row r="7" spans="1:18" ht="15" customHeight="1" x14ac:dyDescent="0.25">
      <c r="A7" s="208"/>
      <c r="B7" s="16" t="s">
        <v>12</v>
      </c>
      <c r="C7" s="17">
        <v>69</v>
      </c>
      <c r="D7" s="18">
        <v>90</v>
      </c>
      <c r="E7" s="19">
        <f>SUM(C7:D7)</f>
        <v>159</v>
      </c>
      <c r="F7" s="20">
        <f>E7/E43*100</f>
        <v>55.208333333333336</v>
      </c>
      <c r="G7" s="21">
        <v>151</v>
      </c>
      <c r="H7" s="18">
        <v>511</v>
      </c>
      <c r="I7" s="19">
        <f>SUM(G7:H7)</f>
        <v>662</v>
      </c>
      <c r="J7" s="177">
        <f>I7/I43*100</f>
        <v>25.075757575757574</v>
      </c>
      <c r="K7" s="164"/>
      <c r="L7" s="165"/>
      <c r="M7" s="165"/>
      <c r="N7" s="165"/>
      <c r="O7" s="165"/>
      <c r="P7" s="165"/>
      <c r="Q7" s="166"/>
    </row>
    <row r="8" spans="1:18" ht="15" customHeight="1" x14ac:dyDescent="0.25">
      <c r="A8" s="208"/>
      <c r="B8" s="16" t="s">
        <v>13</v>
      </c>
      <c r="C8" s="17">
        <v>232</v>
      </c>
      <c r="D8" s="18">
        <v>134</v>
      </c>
      <c r="E8" s="19">
        <f>SUM(C8:D8)</f>
        <v>366</v>
      </c>
      <c r="F8" s="20">
        <f>E8/E44*100</f>
        <v>69.714285714285722</v>
      </c>
      <c r="G8" s="21">
        <v>441</v>
      </c>
      <c r="H8" s="18">
        <v>613</v>
      </c>
      <c r="I8" s="19">
        <f>SUM(G8:H8)</f>
        <v>1054</v>
      </c>
      <c r="J8" s="177">
        <f>I8/I44*100</f>
        <v>39.698681732580035</v>
      </c>
      <c r="K8" s="164"/>
      <c r="L8" s="165"/>
      <c r="M8" s="165"/>
      <c r="N8" s="165"/>
      <c r="O8" s="165"/>
      <c r="P8" s="165"/>
      <c r="Q8" s="166"/>
    </row>
    <row r="9" spans="1:18" ht="15" customHeight="1" x14ac:dyDescent="0.25">
      <c r="A9" s="208"/>
      <c r="B9" s="16" t="s">
        <v>14</v>
      </c>
      <c r="C9" s="22">
        <f>C6/C7*100</f>
        <v>21.739130434782609</v>
      </c>
      <c r="D9" s="23">
        <f>D6/D7*100</f>
        <v>3.3333333333333335</v>
      </c>
      <c r="E9" s="23">
        <f>E6/E7*100</f>
        <v>11.320754716981133</v>
      </c>
      <c r="F9" s="20"/>
      <c r="G9" s="24">
        <f>G6/G7*100</f>
        <v>38.410596026490069</v>
      </c>
      <c r="H9" s="23">
        <f>H6/H7*100</f>
        <v>17.221135029354208</v>
      </c>
      <c r="I9" s="23">
        <f>I6/I7*100</f>
        <v>22.054380664652566</v>
      </c>
      <c r="J9" s="177"/>
      <c r="K9" s="164"/>
      <c r="L9" s="165"/>
      <c r="M9" s="165"/>
      <c r="N9" s="165"/>
      <c r="O9" s="165"/>
      <c r="P9" s="165"/>
      <c r="Q9" s="166"/>
    </row>
    <row r="10" spans="1:18" ht="15" customHeight="1" x14ac:dyDescent="0.25">
      <c r="A10" s="208"/>
      <c r="B10" s="16" t="s">
        <v>15</v>
      </c>
      <c r="C10" s="22">
        <f>C6/C8*100</f>
        <v>6.4655172413793105</v>
      </c>
      <c r="D10" s="23">
        <f>D6/D8*100</f>
        <v>2.2388059701492535</v>
      </c>
      <c r="E10" s="23">
        <f>E6/E8*100</f>
        <v>4.918032786885246</v>
      </c>
      <c r="F10" s="20"/>
      <c r="G10" s="24">
        <f>G6/G8*100</f>
        <v>13.151927437641723</v>
      </c>
      <c r="H10" s="23">
        <f>H6/H8*100</f>
        <v>14.355628058727568</v>
      </c>
      <c r="I10" s="23">
        <f>I6/I8*100</f>
        <v>13.851992409867172</v>
      </c>
      <c r="J10" s="177"/>
      <c r="K10" s="164"/>
      <c r="L10" s="165"/>
      <c r="M10" s="165"/>
      <c r="N10" s="165"/>
      <c r="O10" s="165"/>
      <c r="P10" s="165"/>
      <c r="Q10" s="166"/>
    </row>
    <row r="11" spans="1:18" ht="15" customHeight="1" thickBot="1" x14ac:dyDescent="0.3">
      <c r="A11" s="209"/>
      <c r="B11" s="32" t="s">
        <v>9</v>
      </c>
      <c r="C11" s="136">
        <f>C6/E6*100</f>
        <v>83.333333333333343</v>
      </c>
      <c r="D11" s="34">
        <f>D6/E6*100</f>
        <v>16.666666666666664</v>
      </c>
      <c r="E11" s="34">
        <f>SUM(C11:D11)</f>
        <v>100</v>
      </c>
      <c r="F11" s="35"/>
      <c r="G11" s="33">
        <f>G6/I6*100</f>
        <v>39.726027397260275</v>
      </c>
      <c r="H11" s="34">
        <f>H6/I6*100</f>
        <v>60.273972602739725</v>
      </c>
      <c r="I11" s="34">
        <f>SUM(G11:H11)</f>
        <v>100</v>
      </c>
      <c r="J11" s="178"/>
      <c r="K11" s="164"/>
      <c r="L11" s="165"/>
      <c r="M11" s="165"/>
      <c r="N11" s="165"/>
      <c r="O11" s="165"/>
      <c r="P11" s="165"/>
      <c r="Q11" s="166"/>
    </row>
    <row r="12" spans="1:18" ht="15" customHeight="1" x14ac:dyDescent="0.25">
      <c r="A12" s="210" t="s">
        <v>16</v>
      </c>
      <c r="B12" s="93" t="s">
        <v>11</v>
      </c>
      <c r="C12" s="134">
        <v>11</v>
      </c>
      <c r="D12" s="95">
        <v>22</v>
      </c>
      <c r="E12" s="96">
        <f>SUM(C12:D12)</f>
        <v>33</v>
      </c>
      <c r="F12" s="97">
        <f>E12/E42*100</f>
        <v>30</v>
      </c>
      <c r="G12" s="94">
        <v>95</v>
      </c>
      <c r="H12" s="95">
        <v>379</v>
      </c>
      <c r="I12" s="96">
        <f>SUM(G12:H12)</f>
        <v>474</v>
      </c>
      <c r="J12" s="179">
        <f>I12/I42*100</f>
        <v>19.530284301606923</v>
      </c>
      <c r="K12" s="164"/>
      <c r="L12" s="165"/>
      <c r="M12" s="165"/>
      <c r="N12" s="165"/>
      <c r="O12" s="165"/>
      <c r="P12" s="165"/>
      <c r="Q12" s="166"/>
    </row>
    <row r="13" spans="1:18" ht="15" customHeight="1" x14ac:dyDescent="0.25">
      <c r="A13" s="210"/>
      <c r="B13" s="16" t="s">
        <v>12</v>
      </c>
      <c r="C13" s="17">
        <v>51</v>
      </c>
      <c r="D13" s="18">
        <v>50</v>
      </c>
      <c r="E13" s="19">
        <f>SUM(C13:D13)</f>
        <v>101</v>
      </c>
      <c r="F13" s="20">
        <f>E13/E43*100</f>
        <v>35.069444444444443</v>
      </c>
      <c r="G13" s="21">
        <v>558</v>
      </c>
      <c r="H13" s="18">
        <v>752</v>
      </c>
      <c r="I13" s="19">
        <f>SUM(G13:H13)</f>
        <v>1310</v>
      </c>
      <c r="J13" s="177">
        <f>I13/I43*100</f>
        <v>49.621212121212125</v>
      </c>
      <c r="K13" s="164"/>
      <c r="L13" s="165"/>
      <c r="M13" s="165"/>
      <c r="N13" s="165"/>
      <c r="O13" s="165"/>
      <c r="P13" s="165"/>
      <c r="Q13" s="166"/>
    </row>
    <row r="14" spans="1:18" ht="15" customHeight="1" x14ac:dyDescent="0.25">
      <c r="A14" s="210"/>
      <c r="B14" s="16" t="s">
        <v>13</v>
      </c>
      <c r="C14" s="17">
        <v>94</v>
      </c>
      <c r="D14" s="18">
        <v>32</v>
      </c>
      <c r="E14" s="19">
        <f>SUM(C14:D14)</f>
        <v>126</v>
      </c>
      <c r="F14" s="20">
        <f>E14/E44*100</f>
        <v>24</v>
      </c>
      <c r="G14" s="21">
        <v>832</v>
      </c>
      <c r="H14" s="18">
        <v>371</v>
      </c>
      <c r="I14" s="19">
        <f>SUM(G14:H14)</f>
        <v>1203</v>
      </c>
      <c r="J14" s="177">
        <f>I14/I44*100</f>
        <v>45.310734463276837</v>
      </c>
      <c r="K14" s="164"/>
      <c r="L14" s="165"/>
      <c r="M14" s="165"/>
      <c r="N14" s="165"/>
      <c r="O14" s="165"/>
      <c r="P14" s="165"/>
      <c r="Q14" s="166"/>
    </row>
    <row r="15" spans="1:18" ht="15" customHeight="1" x14ac:dyDescent="0.25">
      <c r="A15" s="210"/>
      <c r="B15" s="16" t="s">
        <v>14</v>
      </c>
      <c r="C15" s="26">
        <f>C12/C13*100</f>
        <v>21.568627450980394</v>
      </c>
      <c r="D15" s="27">
        <f>D12/D13*11</f>
        <v>4.84</v>
      </c>
      <c r="E15" s="27">
        <f>E12/E13*100</f>
        <v>32.673267326732677</v>
      </c>
      <c r="F15" s="20"/>
      <c r="G15" s="31">
        <f>G12/G13*100</f>
        <v>17.025089605734767</v>
      </c>
      <c r="H15" s="27">
        <f>H12/H13*100</f>
        <v>50.398936170212771</v>
      </c>
      <c r="I15" s="27">
        <f>I12/I13*100</f>
        <v>36.18320610687023</v>
      </c>
      <c r="J15" s="177"/>
      <c r="K15" s="164"/>
      <c r="L15" s="165"/>
      <c r="M15" s="165"/>
      <c r="N15" s="165"/>
      <c r="O15" s="165"/>
      <c r="P15" s="165"/>
      <c r="Q15" s="166"/>
    </row>
    <row r="16" spans="1:18" ht="15" customHeight="1" x14ac:dyDescent="0.25">
      <c r="A16" s="210"/>
      <c r="B16" s="16" t="s">
        <v>15</v>
      </c>
      <c r="C16" s="26">
        <f>C12/C14*100</f>
        <v>11.702127659574469</v>
      </c>
      <c r="D16" s="27">
        <f>D12/D14*100</f>
        <v>68.75</v>
      </c>
      <c r="E16" s="27">
        <f>E12/E14*100</f>
        <v>26.190476190476193</v>
      </c>
      <c r="F16" s="20"/>
      <c r="G16" s="31">
        <f>G12/G14*100</f>
        <v>11.41826923076923</v>
      </c>
      <c r="H16" s="27">
        <f>H12/H14*100</f>
        <v>102.15633423180593</v>
      </c>
      <c r="I16" s="27">
        <f>I12/I14*100</f>
        <v>39.401496259351617</v>
      </c>
      <c r="J16" s="177"/>
      <c r="K16" s="164"/>
      <c r="L16" s="165"/>
      <c r="M16" s="165"/>
      <c r="N16" s="165"/>
      <c r="O16" s="165"/>
      <c r="P16" s="165"/>
      <c r="Q16" s="166"/>
    </row>
    <row r="17" spans="1:17" ht="15" customHeight="1" thickBot="1" x14ac:dyDescent="0.3">
      <c r="A17" s="210"/>
      <c r="B17" s="25" t="s">
        <v>9</v>
      </c>
      <c r="C17" s="137">
        <f>C12/E12*100</f>
        <v>33.333333333333329</v>
      </c>
      <c r="D17" s="29">
        <f>D12/E12*100</f>
        <v>66.666666666666657</v>
      </c>
      <c r="E17" s="29">
        <f>SUM(C17:D17)</f>
        <v>99.999999999999986</v>
      </c>
      <c r="F17" s="30"/>
      <c r="G17" s="28">
        <f>G12/I12*100</f>
        <v>20.042194092827003</v>
      </c>
      <c r="H17" s="29">
        <f>H12/I12*100</f>
        <v>79.957805907172997</v>
      </c>
      <c r="I17" s="29">
        <f>SUM(G17:H17)</f>
        <v>100</v>
      </c>
      <c r="J17" s="180"/>
      <c r="K17" s="164"/>
      <c r="L17" s="165"/>
      <c r="M17" s="165"/>
      <c r="N17" s="165"/>
      <c r="O17" s="165"/>
      <c r="P17" s="165"/>
      <c r="Q17" s="166"/>
    </row>
    <row r="18" spans="1:17" ht="15" customHeight="1" x14ac:dyDescent="0.25">
      <c r="A18" s="211" t="s">
        <v>17</v>
      </c>
      <c r="B18" s="88" t="s">
        <v>11</v>
      </c>
      <c r="C18" s="135">
        <v>6</v>
      </c>
      <c r="D18" s="90">
        <v>26</v>
      </c>
      <c r="E18" s="91">
        <f>SUM(C18:D18)</f>
        <v>32</v>
      </c>
      <c r="F18" s="92">
        <f>E18/E42*100</f>
        <v>29.09090909090909</v>
      </c>
      <c r="G18" s="89">
        <v>54</v>
      </c>
      <c r="H18" s="90">
        <v>472</v>
      </c>
      <c r="I18" s="91">
        <f>SUM(G18:H18)</f>
        <v>526</v>
      </c>
      <c r="J18" s="176">
        <f>I18/I42*100</f>
        <v>21.672847136382366</v>
      </c>
      <c r="K18" s="164"/>
      <c r="L18" s="165"/>
      <c r="M18" s="165"/>
      <c r="N18" s="165"/>
      <c r="O18" s="165"/>
      <c r="P18" s="165"/>
      <c r="Q18" s="166"/>
    </row>
    <row r="19" spans="1:17" ht="15" customHeight="1" x14ac:dyDescent="0.25">
      <c r="A19" s="212"/>
      <c r="B19" s="16" t="s">
        <v>12</v>
      </c>
      <c r="C19" s="17">
        <v>5</v>
      </c>
      <c r="D19" s="18">
        <v>14</v>
      </c>
      <c r="E19" s="19">
        <f>SUM(C19:D19)</f>
        <v>19</v>
      </c>
      <c r="F19" s="20">
        <f>E19/E43*100</f>
        <v>6.5972222222222223</v>
      </c>
      <c r="G19" s="21">
        <v>81</v>
      </c>
      <c r="H19" s="18">
        <v>187</v>
      </c>
      <c r="I19" s="19">
        <f>SUM(G19:H19)</f>
        <v>268</v>
      </c>
      <c r="J19" s="177">
        <f>I19/I43*100</f>
        <v>10.151515151515152</v>
      </c>
      <c r="K19" s="164"/>
      <c r="L19" s="165"/>
      <c r="M19" s="165"/>
      <c r="N19" s="165"/>
      <c r="O19" s="165"/>
      <c r="P19" s="165"/>
      <c r="Q19" s="166"/>
    </row>
    <row r="20" spans="1:17" ht="15" customHeight="1" x14ac:dyDescent="0.25">
      <c r="A20" s="212"/>
      <c r="B20" s="16" t="s">
        <v>13</v>
      </c>
      <c r="C20" s="17">
        <v>12</v>
      </c>
      <c r="D20" s="18">
        <v>0</v>
      </c>
      <c r="E20" s="19">
        <f>SUM(C20:D20)</f>
        <v>12</v>
      </c>
      <c r="F20" s="20">
        <f>E20/E44*100</f>
        <v>2.2857142857142856</v>
      </c>
      <c r="G20" s="21">
        <v>57</v>
      </c>
      <c r="H20" s="18">
        <v>10</v>
      </c>
      <c r="I20" s="19">
        <f>SUM(G20:H20)</f>
        <v>67</v>
      </c>
      <c r="J20" s="177">
        <f>I20/I44*100</f>
        <v>2.5235404896421847</v>
      </c>
      <c r="K20" s="164"/>
      <c r="L20" s="165"/>
      <c r="M20" s="165"/>
      <c r="N20" s="165"/>
      <c r="O20" s="165"/>
      <c r="P20" s="165"/>
      <c r="Q20" s="166"/>
    </row>
    <row r="21" spans="1:17" ht="15" customHeight="1" x14ac:dyDescent="0.25">
      <c r="A21" s="212"/>
      <c r="B21" s="16" t="s">
        <v>14</v>
      </c>
      <c r="C21" s="26">
        <f>C18/C19*100</f>
        <v>120</v>
      </c>
      <c r="D21" s="27">
        <f>D18/D19*100</f>
        <v>185.71428571428572</v>
      </c>
      <c r="E21" s="27">
        <f>E18/E19*100</f>
        <v>168.42105263157893</v>
      </c>
      <c r="F21" s="20"/>
      <c r="G21" s="31">
        <f>G18/G19*100</f>
        <v>66.666666666666657</v>
      </c>
      <c r="H21" s="27">
        <f>H18/H19*100</f>
        <v>252.40641711229947</v>
      </c>
      <c r="I21" s="27">
        <f>I18/I19*100</f>
        <v>196.26865671641792</v>
      </c>
      <c r="J21" s="177"/>
      <c r="K21" s="164"/>
      <c r="L21" s="165"/>
      <c r="M21" s="165"/>
      <c r="N21" s="165"/>
      <c r="O21" s="165"/>
      <c r="P21" s="165"/>
      <c r="Q21" s="166"/>
    </row>
    <row r="22" spans="1:17" ht="15" customHeight="1" x14ac:dyDescent="0.25">
      <c r="A22" s="212"/>
      <c r="B22" s="16" t="s">
        <v>15</v>
      </c>
      <c r="C22" s="26">
        <f>C18/C20*100</f>
        <v>50</v>
      </c>
      <c r="D22" s="27" t="e">
        <f>D18/D20*100</f>
        <v>#DIV/0!</v>
      </c>
      <c r="E22" s="27">
        <f>E18/E20*100</f>
        <v>266.66666666666663</v>
      </c>
      <c r="F22" s="20"/>
      <c r="G22" s="31">
        <f>G18/G20*100</f>
        <v>94.73684210526315</v>
      </c>
      <c r="H22" s="27">
        <f>H18/H20*100</f>
        <v>4720</v>
      </c>
      <c r="I22" s="27">
        <f>I18/I20*100</f>
        <v>785.07462686567169</v>
      </c>
      <c r="J22" s="177"/>
      <c r="K22" s="164"/>
      <c r="L22" s="165"/>
      <c r="M22" s="165"/>
      <c r="N22" s="165"/>
      <c r="O22" s="165"/>
      <c r="P22" s="165"/>
      <c r="Q22" s="166"/>
    </row>
    <row r="23" spans="1:17" ht="15" customHeight="1" thickBot="1" x14ac:dyDescent="0.3">
      <c r="A23" s="213"/>
      <c r="B23" s="32" t="s">
        <v>9</v>
      </c>
      <c r="C23" s="136">
        <f>C18/E18*100</f>
        <v>18.75</v>
      </c>
      <c r="D23" s="34">
        <f>D18/E18*100</f>
        <v>81.25</v>
      </c>
      <c r="E23" s="34">
        <f>SUM(C23:D23)</f>
        <v>100</v>
      </c>
      <c r="F23" s="35"/>
      <c r="G23" s="33">
        <f>G18/I18*100</f>
        <v>10.266159695817491</v>
      </c>
      <c r="H23" s="34">
        <f>H18/I18*100</f>
        <v>89.733840304182507</v>
      </c>
      <c r="I23" s="34">
        <f>SUM(G23:H23)</f>
        <v>100</v>
      </c>
      <c r="J23" s="178"/>
      <c r="K23" s="164"/>
      <c r="L23" s="165"/>
      <c r="M23" s="165"/>
      <c r="N23" s="165"/>
      <c r="O23" s="165"/>
      <c r="P23" s="165"/>
      <c r="Q23" s="166"/>
    </row>
    <row r="24" spans="1:17" ht="15" customHeight="1" x14ac:dyDescent="0.25">
      <c r="A24" s="214" t="s">
        <v>18</v>
      </c>
      <c r="B24" s="93" t="s">
        <v>11</v>
      </c>
      <c r="C24" s="134">
        <v>0</v>
      </c>
      <c r="D24" s="95">
        <v>0</v>
      </c>
      <c r="E24" s="95">
        <f>SUM(C24:D24)</f>
        <v>0</v>
      </c>
      <c r="F24" s="97">
        <f>E24/E42*100</f>
        <v>0</v>
      </c>
      <c r="G24" s="94">
        <v>0</v>
      </c>
      <c r="H24" s="95">
        <v>0</v>
      </c>
      <c r="I24" s="95">
        <f>SUM(G24:H24)</f>
        <v>0</v>
      </c>
      <c r="J24" s="179">
        <f>I24/I42*100</f>
        <v>0</v>
      </c>
      <c r="K24" s="164"/>
      <c r="L24" s="165"/>
      <c r="M24" s="165"/>
      <c r="N24" s="165"/>
      <c r="O24" s="165"/>
      <c r="P24" s="165"/>
      <c r="Q24" s="166"/>
    </row>
    <row r="25" spans="1:17" ht="15" customHeight="1" x14ac:dyDescent="0.25">
      <c r="A25" s="214"/>
      <c r="B25" s="16" t="s">
        <v>12</v>
      </c>
      <c r="C25" s="17">
        <v>0</v>
      </c>
      <c r="D25" s="18">
        <v>0</v>
      </c>
      <c r="E25" s="18">
        <f>SUM(C25:D25)</f>
        <v>0</v>
      </c>
      <c r="F25" s="20">
        <f>E25/E43*100</f>
        <v>0</v>
      </c>
      <c r="G25" s="21">
        <v>0</v>
      </c>
      <c r="H25" s="18">
        <v>0</v>
      </c>
      <c r="I25" s="18">
        <f>SUM(G25:H25)</f>
        <v>0</v>
      </c>
      <c r="J25" s="177">
        <f>I25/I43*100</f>
        <v>0</v>
      </c>
      <c r="K25" s="164"/>
      <c r="L25" s="165"/>
      <c r="M25" s="165"/>
      <c r="N25" s="165"/>
      <c r="O25" s="165"/>
      <c r="P25" s="165"/>
      <c r="Q25" s="166"/>
    </row>
    <row r="26" spans="1:17" ht="15" customHeight="1" x14ac:dyDescent="0.25">
      <c r="A26" s="214"/>
      <c r="B26" s="16" t="s">
        <v>13</v>
      </c>
      <c r="C26" s="17">
        <v>0</v>
      </c>
      <c r="D26" s="18">
        <v>0</v>
      </c>
      <c r="E26" s="18">
        <f>SUM(C26:D26)</f>
        <v>0</v>
      </c>
      <c r="F26" s="20">
        <f>E26/E44*100</f>
        <v>0</v>
      </c>
      <c r="G26" s="21">
        <v>0</v>
      </c>
      <c r="H26" s="18">
        <v>0</v>
      </c>
      <c r="I26" s="18">
        <f>SUM(G26:H26)</f>
        <v>0</v>
      </c>
      <c r="J26" s="177">
        <f>I26/I44*100</f>
        <v>0</v>
      </c>
      <c r="K26" s="164"/>
      <c r="L26" s="165"/>
      <c r="M26" s="165"/>
      <c r="N26" s="165"/>
      <c r="O26" s="165"/>
      <c r="P26" s="165"/>
      <c r="Q26" s="166"/>
    </row>
    <row r="27" spans="1:17" ht="15" customHeight="1" x14ac:dyDescent="0.25">
      <c r="A27" s="214"/>
      <c r="B27" s="16" t="s">
        <v>14</v>
      </c>
      <c r="C27" s="26" t="e">
        <f>C24/C25*100</f>
        <v>#DIV/0!</v>
      </c>
      <c r="D27" s="27" t="e">
        <f>D24/D25*100</f>
        <v>#DIV/0!</v>
      </c>
      <c r="E27" s="27" t="e">
        <f>E24/E25*100</f>
        <v>#DIV/0!</v>
      </c>
      <c r="F27" s="20"/>
      <c r="G27" s="31" t="e">
        <f>G24/G25*100</f>
        <v>#DIV/0!</v>
      </c>
      <c r="H27" s="27" t="e">
        <f>H24/H25*100</f>
        <v>#DIV/0!</v>
      </c>
      <c r="I27" s="27" t="e">
        <f>F24/I24*100</f>
        <v>#DIV/0!</v>
      </c>
      <c r="J27" s="177"/>
      <c r="K27" s="164"/>
      <c r="L27" s="165"/>
      <c r="M27" s="165"/>
      <c r="N27" s="165"/>
      <c r="O27" s="165"/>
      <c r="P27" s="165"/>
      <c r="Q27" s="166"/>
    </row>
    <row r="28" spans="1:17" ht="15" customHeight="1" x14ac:dyDescent="0.25">
      <c r="A28" s="214"/>
      <c r="B28" s="16" t="s">
        <v>15</v>
      </c>
      <c r="C28" s="26" t="e">
        <f>C24/C26*100</f>
        <v>#DIV/0!</v>
      </c>
      <c r="D28" s="27" t="e">
        <f>D24/D26*100</f>
        <v>#DIV/0!</v>
      </c>
      <c r="E28" s="27" t="e">
        <f>E24/E26*100</f>
        <v>#DIV/0!</v>
      </c>
      <c r="F28" s="20"/>
      <c r="G28" s="31" t="e">
        <f>G24/G26*100</f>
        <v>#DIV/0!</v>
      </c>
      <c r="H28" s="27" t="e">
        <f>H24/H26*100</f>
        <v>#DIV/0!</v>
      </c>
      <c r="I28" s="27" t="e">
        <f>G26/I26*100</f>
        <v>#DIV/0!</v>
      </c>
      <c r="J28" s="177"/>
      <c r="K28" s="164"/>
      <c r="L28" s="165"/>
      <c r="M28" s="165"/>
      <c r="N28" s="165"/>
      <c r="O28" s="165"/>
      <c r="P28" s="165"/>
      <c r="Q28" s="166"/>
    </row>
    <row r="29" spans="1:17" ht="15" customHeight="1" thickBot="1" x14ac:dyDescent="0.3">
      <c r="A29" s="214"/>
      <c r="B29" s="25" t="s">
        <v>9</v>
      </c>
      <c r="C29" s="137" t="e">
        <f>C24/E24*100</f>
        <v>#DIV/0!</v>
      </c>
      <c r="D29" s="29" t="e">
        <f>D24/E24*100</f>
        <v>#DIV/0!</v>
      </c>
      <c r="E29" s="29" t="e">
        <f>SUM(C29:D29)</f>
        <v>#DIV/0!</v>
      </c>
      <c r="F29" s="30"/>
      <c r="G29" s="28" t="e">
        <f>G24/I24*100</f>
        <v>#DIV/0!</v>
      </c>
      <c r="H29" s="29" t="e">
        <f>H24/I24*100</f>
        <v>#DIV/0!</v>
      </c>
      <c r="I29" s="29" t="e">
        <f>SUM(G29:H29)</f>
        <v>#DIV/0!</v>
      </c>
      <c r="J29" s="180"/>
      <c r="K29" s="164"/>
      <c r="L29" s="165"/>
      <c r="M29" s="165"/>
      <c r="N29" s="165"/>
      <c r="O29" s="165"/>
      <c r="P29" s="165"/>
      <c r="Q29" s="166"/>
    </row>
    <row r="30" spans="1:17" ht="15" customHeight="1" x14ac:dyDescent="0.25">
      <c r="A30" s="199" t="s">
        <v>19</v>
      </c>
      <c r="B30" s="98" t="s">
        <v>11</v>
      </c>
      <c r="C30" s="135">
        <f t="shared" ref="C30:J32" si="0">C6+C12+C18+C24</f>
        <v>32</v>
      </c>
      <c r="D30" s="90">
        <f t="shared" si="0"/>
        <v>51</v>
      </c>
      <c r="E30" s="91">
        <f t="shared" si="0"/>
        <v>83</v>
      </c>
      <c r="F30" s="92">
        <f t="shared" si="0"/>
        <v>75.454545454545453</v>
      </c>
      <c r="G30" s="89">
        <f t="shared" si="0"/>
        <v>207</v>
      </c>
      <c r="H30" s="90">
        <f t="shared" si="0"/>
        <v>939</v>
      </c>
      <c r="I30" s="90">
        <f t="shared" si="0"/>
        <v>1146</v>
      </c>
      <c r="J30" s="176">
        <f t="shared" si="0"/>
        <v>47.218788627935723</v>
      </c>
      <c r="K30" s="164"/>
      <c r="L30" s="165"/>
      <c r="M30" s="165"/>
      <c r="N30" s="165"/>
      <c r="O30" s="165"/>
      <c r="P30" s="165"/>
      <c r="Q30" s="166"/>
    </row>
    <row r="31" spans="1:17" ht="15" customHeight="1" x14ac:dyDescent="0.25">
      <c r="A31" s="200"/>
      <c r="B31" s="138" t="s">
        <v>12</v>
      </c>
      <c r="C31" s="139">
        <f t="shared" si="0"/>
        <v>125</v>
      </c>
      <c r="D31" s="140">
        <f t="shared" si="0"/>
        <v>154</v>
      </c>
      <c r="E31" s="141">
        <f t="shared" si="0"/>
        <v>279</v>
      </c>
      <c r="F31" s="142">
        <f t="shared" si="0"/>
        <v>96.875</v>
      </c>
      <c r="G31" s="143">
        <f t="shared" si="0"/>
        <v>790</v>
      </c>
      <c r="H31" s="140">
        <f t="shared" si="0"/>
        <v>1450</v>
      </c>
      <c r="I31" s="140">
        <f t="shared" si="0"/>
        <v>2240</v>
      </c>
      <c r="J31" s="181">
        <f t="shared" si="0"/>
        <v>84.848484848484858</v>
      </c>
      <c r="K31" s="173"/>
      <c r="L31" s="174"/>
      <c r="M31" s="174"/>
      <c r="N31" s="174"/>
      <c r="O31" s="174"/>
      <c r="P31" s="174"/>
      <c r="Q31" s="175"/>
    </row>
    <row r="32" spans="1:17" ht="15" customHeight="1" x14ac:dyDescent="0.25">
      <c r="A32" s="200"/>
      <c r="B32" s="138" t="s">
        <v>13</v>
      </c>
      <c r="C32" s="139">
        <f t="shared" si="0"/>
        <v>338</v>
      </c>
      <c r="D32" s="140">
        <f t="shared" si="0"/>
        <v>166</v>
      </c>
      <c r="E32" s="141">
        <f t="shared" si="0"/>
        <v>504</v>
      </c>
      <c r="F32" s="142">
        <f t="shared" si="0"/>
        <v>96.000000000000014</v>
      </c>
      <c r="G32" s="143">
        <f t="shared" si="0"/>
        <v>1330</v>
      </c>
      <c r="H32" s="140">
        <f t="shared" si="0"/>
        <v>994</v>
      </c>
      <c r="I32" s="140">
        <f t="shared" si="0"/>
        <v>2324</v>
      </c>
      <c r="J32" s="181">
        <f t="shared" si="0"/>
        <v>87.532956685499059</v>
      </c>
      <c r="K32" s="173"/>
      <c r="L32" s="174"/>
      <c r="M32" s="174"/>
      <c r="N32" s="174"/>
      <c r="O32" s="174"/>
      <c r="P32" s="174"/>
      <c r="Q32" s="175"/>
    </row>
    <row r="33" spans="1:17" ht="15" customHeight="1" thickBot="1" x14ac:dyDescent="0.3">
      <c r="A33" s="200"/>
      <c r="B33" s="138" t="s">
        <v>14</v>
      </c>
      <c r="C33" s="144">
        <f>C30/C31*100</f>
        <v>25.6</v>
      </c>
      <c r="D33" s="145">
        <f>D30/D31*100</f>
        <v>33.116883116883116</v>
      </c>
      <c r="E33" s="145">
        <f>E30/E31*100</f>
        <v>29.749103942652326</v>
      </c>
      <c r="F33" s="142"/>
      <c r="G33" s="146">
        <f>G30/G31*100</f>
        <v>26.202531645569621</v>
      </c>
      <c r="H33" s="145">
        <f>H30/H31*100</f>
        <v>64.758620689655174</v>
      </c>
      <c r="I33" s="145">
        <f>I30/I31*100</f>
        <v>51.160714285714285</v>
      </c>
      <c r="J33" s="181"/>
      <c r="K33" s="170"/>
      <c r="L33" s="171"/>
      <c r="M33" s="171"/>
      <c r="N33" s="171"/>
      <c r="O33" s="171"/>
      <c r="P33" s="171"/>
      <c r="Q33" s="172"/>
    </row>
    <row r="34" spans="1:17" ht="15" customHeight="1" x14ac:dyDescent="0.25">
      <c r="A34" s="200"/>
      <c r="B34" s="138" t="s">
        <v>15</v>
      </c>
      <c r="C34" s="144">
        <f>C30/C32*100</f>
        <v>9.4674556213017755</v>
      </c>
      <c r="D34" s="145">
        <f>D30/D32*100</f>
        <v>30.722891566265059</v>
      </c>
      <c r="E34" s="145">
        <f>E30/E32*100</f>
        <v>16.468253968253968</v>
      </c>
      <c r="F34" s="142"/>
      <c r="G34" s="146">
        <f>G30/G32*100</f>
        <v>15.563909774436091</v>
      </c>
      <c r="H34" s="145">
        <f>H30/H32*100</f>
        <v>94.466800804828978</v>
      </c>
      <c r="I34" s="145">
        <f>I30/I32*100</f>
        <v>49.311531841652325</v>
      </c>
      <c r="J34" s="142"/>
      <c r="K34" s="192" t="s">
        <v>107</v>
      </c>
      <c r="L34" s="193"/>
      <c r="M34" s="193"/>
      <c r="N34" s="193"/>
      <c r="O34" s="193"/>
      <c r="P34" s="193"/>
      <c r="Q34" s="194"/>
    </row>
    <row r="35" spans="1:17" ht="15" customHeight="1" thickBot="1" x14ac:dyDescent="0.3">
      <c r="A35" s="201"/>
      <c r="B35" s="151" t="s">
        <v>9</v>
      </c>
      <c r="C35" s="152">
        <f>C30/E30*100</f>
        <v>38.554216867469883</v>
      </c>
      <c r="D35" s="153">
        <f>D30/E30*100</f>
        <v>61.445783132530117</v>
      </c>
      <c r="E35" s="153">
        <f>SUM(C35:D35)</f>
        <v>100</v>
      </c>
      <c r="F35" s="154"/>
      <c r="G35" s="155">
        <f>G30/I30*100</f>
        <v>18.062827225130889</v>
      </c>
      <c r="H35" s="153">
        <f>H30/I30*100</f>
        <v>81.937172774869111</v>
      </c>
      <c r="I35" s="153">
        <f>SUM(G35:H35)</f>
        <v>100</v>
      </c>
      <c r="J35" s="154"/>
      <c r="K35" s="195"/>
      <c r="L35" s="196"/>
      <c r="M35" s="196"/>
      <c r="N35" s="196"/>
      <c r="O35" s="196"/>
      <c r="P35" s="196"/>
      <c r="Q35" s="197"/>
    </row>
    <row r="36" spans="1:17" ht="15" customHeight="1" x14ac:dyDescent="0.25">
      <c r="A36" s="202" t="s">
        <v>20</v>
      </c>
      <c r="B36" s="98" t="s">
        <v>11</v>
      </c>
      <c r="C36" s="135">
        <v>12</v>
      </c>
      <c r="D36" s="90">
        <v>15</v>
      </c>
      <c r="E36" s="91">
        <f>SUM(C36:D36)</f>
        <v>27</v>
      </c>
      <c r="F36" s="92">
        <f>E36/E42*100</f>
        <v>24.545454545454547</v>
      </c>
      <c r="G36" s="89">
        <v>718</v>
      </c>
      <c r="H36" s="90">
        <v>563</v>
      </c>
      <c r="I36" s="91">
        <f>SUM(G36:H36)</f>
        <v>1281</v>
      </c>
      <c r="J36" s="92">
        <f>I36/I42*100</f>
        <v>52.781211372064277</v>
      </c>
      <c r="K36" s="164"/>
      <c r="L36" s="165"/>
      <c r="M36" s="165"/>
      <c r="N36" s="165"/>
      <c r="O36" s="165"/>
      <c r="P36" s="165"/>
      <c r="Q36" s="166"/>
    </row>
    <row r="37" spans="1:17" ht="15" customHeight="1" x14ac:dyDescent="0.25">
      <c r="A37" s="203"/>
      <c r="B37" s="86" t="s">
        <v>12</v>
      </c>
      <c r="C37" s="77">
        <v>2</v>
      </c>
      <c r="D37" s="78">
        <v>7</v>
      </c>
      <c r="E37" s="79">
        <f>SUM(C37:D37)</f>
        <v>9</v>
      </c>
      <c r="F37" s="80">
        <f>E37/E43*100</f>
        <v>3.125</v>
      </c>
      <c r="G37" s="81">
        <v>64</v>
      </c>
      <c r="H37" s="78">
        <v>336</v>
      </c>
      <c r="I37" s="79">
        <f>SUM(G37:H37)</f>
        <v>400</v>
      </c>
      <c r="J37" s="80">
        <f>I37/I43*100</f>
        <v>15.151515151515152</v>
      </c>
      <c r="K37" s="164"/>
      <c r="L37" s="165"/>
      <c r="M37" s="165"/>
      <c r="N37" s="165"/>
      <c r="O37" s="165"/>
      <c r="P37" s="165"/>
      <c r="Q37" s="166"/>
    </row>
    <row r="38" spans="1:17" ht="15" customHeight="1" x14ac:dyDescent="0.25">
      <c r="A38" s="203"/>
      <c r="B38" s="86" t="s">
        <v>13</v>
      </c>
      <c r="C38" s="77">
        <v>5</v>
      </c>
      <c r="D38" s="78">
        <v>16</v>
      </c>
      <c r="E38" s="79">
        <f>SUM(C38:D38)</f>
        <v>21</v>
      </c>
      <c r="F38" s="80">
        <f>E38/E44*100</f>
        <v>4</v>
      </c>
      <c r="G38" s="81">
        <v>86</v>
      </c>
      <c r="H38" s="78">
        <v>245</v>
      </c>
      <c r="I38" s="79">
        <f>SUM(G38:H38)</f>
        <v>331</v>
      </c>
      <c r="J38" s="80">
        <f>I38/I44*100</f>
        <v>12.467043314500941</v>
      </c>
      <c r="K38" s="164"/>
      <c r="L38" s="165"/>
      <c r="M38" s="165"/>
      <c r="N38" s="165"/>
      <c r="O38" s="165"/>
      <c r="P38" s="165"/>
      <c r="Q38" s="166"/>
    </row>
    <row r="39" spans="1:17" ht="15" customHeight="1" x14ac:dyDescent="0.25">
      <c r="A39" s="203"/>
      <c r="B39" s="86" t="s">
        <v>14</v>
      </c>
      <c r="C39" s="82">
        <f>C36/C37*100</f>
        <v>600</v>
      </c>
      <c r="D39" s="83">
        <f>D36/D37*100</f>
        <v>214.28571428571428</v>
      </c>
      <c r="E39" s="83">
        <f>E36/E37*100</f>
        <v>300</v>
      </c>
      <c r="F39" s="80"/>
      <c r="G39" s="84">
        <f>G36/G37*100</f>
        <v>1121.875</v>
      </c>
      <c r="H39" s="83">
        <f>H36/H37*100</f>
        <v>167.55952380952382</v>
      </c>
      <c r="I39" s="83">
        <f>F36/I36*100</f>
        <v>1.916116670215031</v>
      </c>
      <c r="J39" s="80"/>
      <c r="K39" s="164"/>
      <c r="L39" s="165"/>
      <c r="M39" s="165"/>
      <c r="N39" s="165"/>
      <c r="O39" s="165"/>
      <c r="P39" s="165"/>
      <c r="Q39" s="166"/>
    </row>
    <row r="40" spans="1:17" ht="15" customHeight="1" x14ac:dyDescent="0.25">
      <c r="A40" s="203"/>
      <c r="B40" s="86" t="s">
        <v>15</v>
      </c>
      <c r="C40" s="82">
        <f>C36/C38*100</f>
        <v>240</v>
      </c>
      <c r="D40" s="83">
        <f>D36/D38*100</f>
        <v>93.75</v>
      </c>
      <c r="E40" s="83">
        <f>E36/18*100</f>
        <v>150</v>
      </c>
      <c r="F40" s="80"/>
      <c r="G40" s="84">
        <f>G36/G38*100</f>
        <v>834.88372093023258</v>
      </c>
      <c r="H40" s="83">
        <f>H36/H38*100</f>
        <v>229.79591836734693</v>
      </c>
      <c r="I40" s="83">
        <f>G38/I38*100</f>
        <v>25.981873111782477</v>
      </c>
      <c r="J40" s="80"/>
      <c r="K40" s="164"/>
      <c r="L40" s="165"/>
      <c r="M40" s="165"/>
      <c r="N40" s="165"/>
      <c r="O40" s="165"/>
      <c r="P40" s="165"/>
      <c r="Q40" s="166"/>
    </row>
    <row r="41" spans="1:17" ht="15" customHeight="1" thickBot="1" x14ac:dyDescent="0.3">
      <c r="A41" s="204"/>
      <c r="B41" s="87" t="s">
        <v>9</v>
      </c>
      <c r="C41" s="148">
        <f>C36/E36*100</f>
        <v>44.444444444444443</v>
      </c>
      <c r="D41" s="149">
        <f>D36/E36*100</f>
        <v>55.555555555555557</v>
      </c>
      <c r="E41" s="149">
        <f>SUM(C41:D41)</f>
        <v>100</v>
      </c>
      <c r="F41" s="85"/>
      <c r="G41" s="150">
        <f>G36/I36*100</f>
        <v>56.049960967993748</v>
      </c>
      <c r="H41" s="149">
        <f>H36/I36*100</f>
        <v>43.950039032006245</v>
      </c>
      <c r="I41" s="149">
        <f>SUM(G41:H41)</f>
        <v>100</v>
      </c>
      <c r="J41" s="85"/>
      <c r="K41" s="164"/>
      <c r="L41" s="165"/>
      <c r="M41" s="165"/>
      <c r="N41" s="165"/>
      <c r="O41" s="165"/>
      <c r="P41" s="165"/>
      <c r="Q41" s="166"/>
    </row>
    <row r="42" spans="1:17" ht="15" customHeight="1" x14ac:dyDescent="0.25">
      <c r="A42" s="205" t="s">
        <v>105</v>
      </c>
      <c r="B42" s="147" t="s">
        <v>11</v>
      </c>
      <c r="C42" s="156">
        <f t="shared" ref="C42:D44" si="1">C30+C36</f>
        <v>44</v>
      </c>
      <c r="D42" s="157">
        <f t="shared" si="1"/>
        <v>66</v>
      </c>
      <c r="E42" s="158">
        <f>SUM(C42:D42)</f>
        <v>110</v>
      </c>
      <c r="F42" s="159">
        <f>F6+F12+F18+F24+F36</f>
        <v>100</v>
      </c>
      <c r="G42" s="160">
        <f>G30+G36</f>
        <v>925</v>
      </c>
      <c r="H42" s="157">
        <f t="shared" ref="G42:H44" si="2">H30+H36</f>
        <v>1502</v>
      </c>
      <c r="I42" s="158">
        <f>SUM(G42:H42)</f>
        <v>2427</v>
      </c>
      <c r="J42" s="159">
        <f>J6+J12+J18+J24+J36</f>
        <v>100</v>
      </c>
      <c r="K42" s="164"/>
      <c r="L42" s="165"/>
      <c r="M42" s="165"/>
      <c r="N42" s="165"/>
      <c r="O42" s="165"/>
      <c r="P42" s="165"/>
      <c r="Q42" s="166"/>
    </row>
    <row r="43" spans="1:17" ht="15" customHeight="1" x14ac:dyDescent="0.25">
      <c r="A43" s="205"/>
      <c r="B43" s="104" t="s">
        <v>12</v>
      </c>
      <c r="C43" s="105">
        <f t="shared" si="1"/>
        <v>127</v>
      </c>
      <c r="D43" s="106">
        <f t="shared" si="1"/>
        <v>161</v>
      </c>
      <c r="E43" s="107">
        <f>SUM(C43:D43)</f>
        <v>288</v>
      </c>
      <c r="F43" s="108">
        <f>F31+F37</f>
        <v>100</v>
      </c>
      <c r="G43" s="109">
        <f t="shared" si="2"/>
        <v>854</v>
      </c>
      <c r="H43" s="106">
        <f t="shared" si="2"/>
        <v>1786</v>
      </c>
      <c r="I43" s="107">
        <f>SUM(G43:H43)</f>
        <v>2640</v>
      </c>
      <c r="J43" s="108">
        <f>J7+J13+J19+J25+J37</f>
        <v>100.00000000000001</v>
      </c>
      <c r="K43" s="164"/>
      <c r="L43" s="165"/>
      <c r="M43" s="165"/>
      <c r="N43" s="165"/>
      <c r="O43" s="165"/>
      <c r="P43" s="165"/>
      <c r="Q43" s="166"/>
    </row>
    <row r="44" spans="1:17" ht="15" customHeight="1" x14ac:dyDescent="0.25">
      <c r="A44" s="205"/>
      <c r="B44" s="104" t="s">
        <v>13</v>
      </c>
      <c r="C44" s="105">
        <f t="shared" si="1"/>
        <v>343</v>
      </c>
      <c r="D44" s="106">
        <f t="shared" si="1"/>
        <v>182</v>
      </c>
      <c r="E44" s="107">
        <f>SUM(C44:D44)</f>
        <v>525</v>
      </c>
      <c r="F44" s="108">
        <f>F32+F38</f>
        <v>100.00000000000001</v>
      </c>
      <c r="G44" s="109">
        <f t="shared" si="2"/>
        <v>1416</v>
      </c>
      <c r="H44" s="106">
        <f t="shared" si="2"/>
        <v>1239</v>
      </c>
      <c r="I44" s="107">
        <f>SUM(G44:H44)</f>
        <v>2655</v>
      </c>
      <c r="J44" s="108">
        <f>J32+J38</f>
        <v>100</v>
      </c>
      <c r="K44" s="164"/>
      <c r="L44" s="165"/>
      <c r="M44" s="165"/>
      <c r="N44" s="165"/>
      <c r="O44" s="165"/>
      <c r="P44" s="165"/>
      <c r="Q44" s="166"/>
    </row>
    <row r="45" spans="1:17" ht="15" customHeight="1" x14ac:dyDescent="0.25">
      <c r="A45" s="205"/>
      <c r="B45" s="104" t="s">
        <v>14</v>
      </c>
      <c r="C45" s="110">
        <f>C42/C43*100</f>
        <v>34.645669291338585</v>
      </c>
      <c r="D45" s="111">
        <f>D42/D43*100</f>
        <v>40.993788819875775</v>
      </c>
      <c r="E45" s="111">
        <f>E42/E43*100</f>
        <v>38.194444444444443</v>
      </c>
      <c r="F45" s="108"/>
      <c r="G45" s="112">
        <f>G42/G43*100</f>
        <v>108.31381733021077</v>
      </c>
      <c r="H45" s="111">
        <f>H42/H43*100</f>
        <v>84.098544232922734</v>
      </c>
      <c r="I45" s="111">
        <f>I42/I43*100</f>
        <v>91.931818181818187</v>
      </c>
      <c r="J45" s="108"/>
      <c r="K45" s="164"/>
      <c r="L45" s="165"/>
      <c r="M45" s="165"/>
      <c r="N45" s="165"/>
      <c r="O45" s="165"/>
      <c r="P45" s="165"/>
      <c r="Q45" s="166"/>
    </row>
    <row r="46" spans="1:17" ht="15" customHeight="1" x14ac:dyDescent="0.25">
      <c r="A46" s="205"/>
      <c r="B46" s="104" t="s">
        <v>15</v>
      </c>
      <c r="C46" s="110">
        <f>C42/C44*100</f>
        <v>12.827988338192419</v>
      </c>
      <c r="D46" s="111">
        <f>D42/D44*100</f>
        <v>36.263736263736263</v>
      </c>
      <c r="E46" s="111">
        <f>E42/18*100</f>
        <v>611.11111111111109</v>
      </c>
      <c r="F46" s="108"/>
      <c r="G46" s="112">
        <f>G42/G44*100</f>
        <v>65.324858757062145</v>
      </c>
      <c r="H46" s="111">
        <f>H42/H44*100</f>
        <v>121.22679580306699</v>
      </c>
      <c r="I46" s="111">
        <f>I42/I44*100</f>
        <v>91.412429378531073</v>
      </c>
      <c r="J46" s="108"/>
      <c r="K46" s="164"/>
      <c r="L46" s="165"/>
      <c r="M46" s="165"/>
      <c r="N46" s="165"/>
      <c r="O46" s="165"/>
      <c r="P46" s="165"/>
      <c r="Q46" s="166"/>
    </row>
    <row r="47" spans="1:17" ht="15" customHeight="1" thickBot="1" x14ac:dyDescent="0.3">
      <c r="A47" s="206"/>
      <c r="B47" s="113" t="s">
        <v>9</v>
      </c>
      <c r="C47" s="114">
        <f>C42/E42*100</f>
        <v>40</v>
      </c>
      <c r="D47" s="115">
        <f>D42/E42*100</f>
        <v>60</v>
      </c>
      <c r="E47" s="115">
        <f>SUM(C47:D47)</f>
        <v>100</v>
      </c>
      <c r="F47" s="116"/>
      <c r="G47" s="117">
        <f>G42/I42*100</f>
        <v>38.112896580140095</v>
      </c>
      <c r="H47" s="115">
        <f>H42/I42*100</f>
        <v>61.887103419859912</v>
      </c>
      <c r="I47" s="115">
        <f>SUM(G47:H47)</f>
        <v>100</v>
      </c>
      <c r="J47" s="116"/>
      <c r="K47" s="167"/>
      <c r="L47" s="168"/>
      <c r="M47" s="168"/>
      <c r="N47" s="168"/>
      <c r="O47" s="168"/>
      <c r="P47" s="168"/>
      <c r="Q47" s="169"/>
    </row>
  </sheetData>
  <mergeCells count="10">
    <mergeCell ref="A42:A47"/>
    <mergeCell ref="A6:A11"/>
    <mergeCell ref="A12:A17"/>
    <mergeCell ref="A18:A23"/>
    <mergeCell ref="A24:A29"/>
    <mergeCell ref="K34:Q35"/>
    <mergeCell ref="K4:Q5"/>
    <mergeCell ref="A1:Q3"/>
    <mergeCell ref="A30:A35"/>
    <mergeCell ref="A36:A41"/>
  </mergeCells>
  <phoneticPr fontId="49" type="noConversion"/>
  <printOptions horizontalCentered="1"/>
  <pageMargins left="0.15748031496062992" right="0.15748031496062992" top="0.15748031496062992" bottom="0.15748031496062992" header="0" footer="0"/>
  <pageSetup paperSize="9" scale="83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fitToPage="1"/>
  </sheetPr>
  <dimension ref="A1:T80"/>
  <sheetViews>
    <sheetView showGridLines="0" showRowColHeaders="0" zoomScale="60" zoomScaleNormal="60" zoomScaleSheetLayoutView="80" zoomScalePageLayoutView="268" workbookViewId="0">
      <selection activeCell="AB6" sqref="AB6"/>
    </sheetView>
  </sheetViews>
  <sheetFormatPr defaultColWidth="9.140625" defaultRowHeight="15" customHeight="1" x14ac:dyDescent="0.25"/>
  <cols>
    <col min="1" max="1" width="25.7109375" style="2" customWidth="1"/>
    <col min="5" max="5" width="10.28515625" customWidth="1"/>
    <col min="7" max="12" width="9.140625" customWidth="1"/>
  </cols>
  <sheetData>
    <row r="1" spans="1:17" ht="15" customHeight="1" x14ac:dyDescent="0.25">
      <c r="A1" s="215" t="s">
        <v>21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182"/>
    </row>
    <row r="2" spans="1:17" ht="15" customHeight="1" x14ac:dyDescent="0.25">
      <c r="A2" s="215"/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182"/>
    </row>
    <row r="3" spans="1:17" ht="15" customHeight="1" thickBot="1" x14ac:dyDescent="0.3">
      <c r="A3" s="215"/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182"/>
    </row>
    <row r="4" spans="1:17" ht="15" customHeight="1" x14ac:dyDescent="0.25">
      <c r="A4" s="75" t="s">
        <v>22</v>
      </c>
      <c r="B4" s="73" t="s">
        <v>12</v>
      </c>
      <c r="C4" s="72"/>
      <c r="D4" s="74"/>
      <c r="E4" s="73" t="s">
        <v>13</v>
      </c>
      <c r="F4" s="72"/>
      <c r="G4" s="74"/>
      <c r="H4" s="73" t="s">
        <v>23</v>
      </c>
      <c r="I4" s="72"/>
      <c r="J4" s="74"/>
      <c r="K4" s="218" t="s">
        <v>24</v>
      </c>
      <c r="L4" s="219"/>
      <c r="M4" s="216" t="s">
        <v>15</v>
      </c>
      <c r="N4" s="217"/>
      <c r="O4" s="216" t="s">
        <v>25</v>
      </c>
      <c r="P4" s="217"/>
    </row>
    <row r="5" spans="1:17" ht="30" customHeight="1" thickBot="1" x14ac:dyDescent="0.3">
      <c r="A5" s="76"/>
      <c r="B5" s="36" t="s">
        <v>26</v>
      </c>
      <c r="C5" s="37" t="s">
        <v>27</v>
      </c>
      <c r="D5" s="38" t="s">
        <v>28</v>
      </c>
      <c r="E5" s="39" t="s">
        <v>26</v>
      </c>
      <c r="F5" s="37" t="s">
        <v>27</v>
      </c>
      <c r="G5" s="40" t="s">
        <v>28</v>
      </c>
      <c r="H5" s="36" t="s">
        <v>26</v>
      </c>
      <c r="I5" s="37" t="s">
        <v>27</v>
      </c>
      <c r="J5" s="38" t="s">
        <v>28</v>
      </c>
      <c r="K5" s="39" t="s">
        <v>26</v>
      </c>
      <c r="L5" s="41" t="s">
        <v>27</v>
      </c>
      <c r="M5" s="36" t="s">
        <v>26</v>
      </c>
      <c r="N5" s="37" t="s">
        <v>27</v>
      </c>
      <c r="O5" s="39" t="s">
        <v>26</v>
      </c>
      <c r="P5" s="41" t="s">
        <v>27</v>
      </c>
    </row>
    <row r="6" spans="1:17" ht="15" customHeight="1" x14ac:dyDescent="0.25">
      <c r="A6" s="118" t="s">
        <v>29</v>
      </c>
      <c r="B6" s="119">
        <v>40</v>
      </c>
      <c r="C6" s="120">
        <v>695</v>
      </c>
      <c r="D6" s="121">
        <v>74.014909478168263</v>
      </c>
      <c r="E6" s="122">
        <v>34</v>
      </c>
      <c r="F6" s="120">
        <v>502</v>
      </c>
      <c r="G6" s="123">
        <v>34.620689655172413</v>
      </c>
      <c r="H6" s="119">
        <v>58</v>
      </c>
      <c r="I6" s="120">
        <v>348</v>
      </c>
      <c r="J6" s="121">
        <v>35.010060362173043</v>
      </c>
      <c r="K6" s="124">
        <v>117.64705882352942</v>
      </c>
      <c r="L6" s="125">
        <v>138.44621513944224</v>
      </c>
      <c r="M6" s="126">
        <v>68.965517241379317</v>
      </c>
      <c r="N6" s="127">
        <v>199.71264367816093</v>
      </c>
      <c r="O6" s="124">
        <v>58.620689655172406</v>
      </c>
      <c r="P6" s="125">
        <v>144.25287356321837</v>
      </c>
    </row>
    <row r="7" spans="1:17" ht="15" customHeight="1" x14ac:dyDescent="0.25">
      <c r="A7" s="118" t="s">
        <v>30</v>
      </c>
      <c r="B7" s="119">
        <v>4</v>
      </c>
      <c r="C7" s="120">
        <v>84</v>
      </c>
      <c r="D7" s="121">
        <v>8.94</v>
      </c>
      <c r="E7" s="122">
        <v>1</v>
      </c>
      <c r="F7" s="120">
        <v>55</v>
      </c>
      <c r="G7" s="123">
        <v>3.79</v>
      </c>
      <c r="H7" s="119"/>
      <c r="I7" s="120"/>
      <c r="J7" s="121"/>
      <c r="K7" s="124"/>
      <c r="L7" s="125"/>
      <c r="M7" s="126"/>
      <c r="N7" s="127"/>
      <c r="O7" s="124"/>
      <c r="P7" s="125"/>
    </row>
    <row r="8" spans="1:17" ht="15" customHeight="1" x14ac:dyDescent="0.25">
      <c r="A8" s="118" t="s">
        <v>31</v>
      </c>
      <c r="B8" s="119">
        <v>2</v>
      </c>
      <c r="C8" s="120">
        <v>58</v>
      </c>
      <c r="D8" s="121">
        <v>6.1767838125665602</v>
      </c>
      <c r="E8" s="122">
        <v>1</v>
      </c>
      <c r="F8" s="120">
        <v>1</v>
      </c>
      <c r="G8" s="123">
        <v>6.8965517241379309E-2</v>
      </c>
      <c r="H8" s="119"/>
      <c r="I8" s="120"/>
      <c r="J8" s="121">
        <v>0</v>
      </c>
      <c r="K8" s="124">
        <v>200</v>
      </c>
      <c r="L8" s="125">
        <v>5800</v>
      </c>
      <c r="M8" s="126" t="s">
        <v>32</v>
      </c>
      <c r="N8" s="127" t="s">
        <v>32</v>
      </c>
      <c r="O8" s="124" t="s">
        <v>32</v>
      </c>
      <c r="P8" s="125" t="s">
        <v>32</v>
      </c>
    </row>
    <row r="9" spans="1:17" ht="15" customHeight="1" x14ac:dyDescent="0.25">
      <c r="A9" s="118" t="s">
        <v>33</v>
      </c>
      <c r="B9" s="119">
        <v>2</v>
      </c>
      <c r="C9" s="120">
        <v>37</v>
      </c>
      <c r="D9" s="121">
        <v>3.9403620873269438</v>
      </c>
      <c r="E9" s="122">
        <v>53</v>
      </c>
      <c r="F9" s="120">
        <v>187</v>
      </c>
      <c r="G9" s="123">
        <v>12.896551724137931</v>
      </c>
      <c r="H9" s="119">
        <v>64</v>
      </c>
      <c r="I9" s="120">
        <v>167</v>
      </c>
      <c r="J9" s="121">
        <v>16.800804828973842</v>
      </c>
      <c r="K9" s="124">
        <v>3.7735849056603774</v>
      </c>
      <c r="L9" s="125">
        <v>19.786096256684495</v>
      </c>
      <c r="M9" s="126">
        <v>3.125</v>
      </c>
      <c r="N9" s="127">
        <v>22.155688622754489</v>
      </c>
      <c r="O9" s="124">
        <v>82.8125</v>
      </c>
      <c r="P9" s="125">
        <v>111.97604790419162</v>
      </c>
    </row>
    <row r="10" spans="1:17" ht="15" customHeight="1" x14ac:dyDescent="0.25">
      <c r="A10" s="118" t="s">
        <v>34</v>
      </c>
      <c r="B10" s="119">
        <v>0</v>
      </c>
      <c r="C10" s="120">
        <v>30</v>
      </c>
      <c r="D10" s="121">
        <v>3.1948881789137378</v>
      </c>
      <c r="E10" s="122"/>
      <c r="F10" s="120"/>
      <c r="G10" s="123">
        <v>0</v>
      </c>
      <c r="H10" s="119"/>
      <c r="I10" s="120"/>
      <c r="J10" s="121">
        <v>0</v>
      </c>
      <c r="K10" s="124" t="s">
        <v>32</v>
      </c>
      <c r="L10" s="125" t="s">
        <v>32</v>
      </c>
      <c r="M10" s="126" t="s">
        <v>32</v>
      </c>
      <c r="N10" s="127" t="s">
        <v>32</v>
      </c>
      <c r="O10" s="124" t="s">
        <v>32</v>
      </c>
      <c r="P10" s="125" t="s">
        <v>32</v>
      </c>
    </row>
    <row r="11" spans="1:17" ht="15" customHeight="1" x14ac:dyDescent="0.25">
      <c r="A11" s="128" t="s">
        <v>35</v>
      </c>
      <c r="B11" s="102">
        <v>2</v>
      </c>
      <c r="C11" s="100">
        <v>12</v>
      </c>
      <c r="D11" s="103">
        <v>1.2779552715654952</v>
      </c>
      <c r="E11" s="99">
        <v>15</v>
      </c>
      <c r="F11" s="100">
        <v>235</v>
      </c>
      <c r="G11" s="101">
        <v>16.206896551724135</v>
      </c>
      <c r="H11" s="102"/>
      <c r="I11" s="100">
        <v>16</v>
      </c>
      <c r="J11" s="103">
        <v>1.6096579476861168</v>
      </c>
      <c r="K11" s="129">
        <v>13.333333333333334</v>
      </c>
      <c r="L11" s="130">
        <v>5.1063829787234036</v>
      </c>
      <c r="M11" s="131" t="s">
        <v>32</v>
      </c>
      <c r="N11" s="132">
        <v>75</v>
      </c>
      <c r="O11" s="129" t="s">
        <v>32</v>
      </c>
      <c r="P11" s="130">
        <v>1468.75</v>
      </c>
    </row>
    <row r="12" spans="1:17" ht="15" customHeight="1" x14ac:dyDescent="0.25">
      <c r="A12" s="128" t="s">
        <v>36</v>
      </c>
      <c r="B12" s="102">
        <v>0</v>
      </c>
      <c r="C12" s="100">
        <v>8</v>
      </c>
      <c r="D12" s="103">
        <v>0.85197018104366351</v>
      </c>
      <c r="E12" s="99"/>
      <c r="F12" s="100"/>
      <c r="G12" s="101">
        <v>0</v>
      </c>
      <c r="H12" s="102"/>
      <c r="I12" s="100"/>
      <c r="J12" s="103">
        <v>0</v>
      </c>
      <c r="K12" s="129" t="s">
        <v>32</v>
      </c>
      <c r="L12" s="130" t="s">
        <v>32</v>
      </c>
      <c r="M12" s="131" t="s">
        <v>32</v>
      </c>
      <c r="N12" s="132" t="s">
        <v>32</v>
      </c>
      <c r="O12" s="129" t="s">
        <v>32</v>
      </c>
      <c r="P12" s="130" t="s">
        <v>32</v>
      </c>
    </row>
    <row r="13" spans="1:17" ht="15" customHeight="1" x14ac:dyDescent="0.25">
      <c r="A13" s="133" t="s">
        <v>37</v>
      </c>
      <c r="B13" s="102">
        <v>0</v>
      </c>
      <c r="C13" s="100">
        <v>6</v>
      </c>
      <c r="D13" s="103">
        <v>0.63897763578274758</v>
      </c>
      <c r="E13" s="99">
        <v>1</v>
      </c>
      <c r="F13" s="100">
        <v>3</v>
      </c>
      <c r="G13" s="101">
        <v>0.20689655172413793</v>
      </c>
      <c r="H13" s="102"/>
      <c r="I13" s="100"/>
      <c r="J13" s="103">
        <v>0</v>
      </c>
      <c r="K13" s="129" t="s">
        <v>32</v>
      </c>
      <c r="L13" s="130">
        <v>200</v>
      </c>
      <c r="M13" s="131" t="s">
        <v>32</v>
      </c>
      <c r="N13" s="132" t="s">
        <v>32</v>
      </c>
      <c r="O13" s="129" t="s">
        <v>32</v>
      </c>
      <c r="P13" s="130" t="s">
        <v>32</v>
      </c>
    </row>
    <row r="14" spans="1:17" ht="15" customHeight="1" x14ac:dyDescent="0.25">
      <c r="A14" s="128" t="s">
        <v>38</v>
      </c>
      <c r="B14" s="102">
        <v>0</v>
      </c>
      <c r="C14" s="100">
        <v>5</v>
      </c>
      <c r="D14" s="103">
        <v>0.53248136315228967</v>
      </c>
      <c r="E14" s="99">
        <v>4</v>
      </c>
      <c r="F14" s="100">
        <v>20</v>
      </c>
      <c r="G14" s="101">
        <v>1.3793103448275863</v>
      </c>
      <c r="H14" s="102"/>
      <c r="I14" s="100"/>
      <c r="J14" s="103">
        <v>0</v>
      </c>
      <c r="K14" s="129"/>
      <c r="L14" s="130">
        <v>25</v>
      </c>
      <c r="M14" s="131" t="s">
        <v>32</v>
      </c>
      <c r="N14" s="132" t="s">
        <v>32</v>
      </c>
      <c r="O14" s="129" t="s">
        <v>32</v>
      </c>
      <c r="P14" s="130" t="s">
        <v>32</v>
      </c>
    </row>
    <row r="15" spans="1:17" ht="15" customHeight="1" x14ac:dyDescent="0.25">
      <c r="A15" s="128" t="s">
        <v>39</v>
      </c>
      <c r="B15" s="102">
        <v>1</v>
      </c>
      <c r="C15" s="100">
        <v>2</v>
      </c>
      <c r="D15" s="103">
        <v>0.21299254526091588</v>
      </c>
      <c r="E15" s="99"/>
      <c r="F15" s="100"/>
      <c r="G15" s="101">
        <v>0</v>
      </c>
      <c r="H15" s="102"/>
      <c r="I15" s="100">
        <v>45</v>
      </c>
      <c r="J15" s="103">
        <v>4.5271629778672029</v>
      </c>
      <c r="K15" s="129" t="s">
        <v>32</v>
      </c>
      <c r="L15" s="130" t="s">
        <v>32</v>
      </c>
      <c r="M15" s="131" t="s">
        <v>32</v>
      </c>
      <c r="N15" s="132">
        <v>4.4444444444444446</v>
      </c>
      <c r="O15" s="129" t="s">
        <v>32</v>
      </c>
      <c r="P15" s="130" t="s">
        <v>32</v>
      </c>
    </row>
    <row r="16" spans="1:17" ht="15" customHeight="1" x14ac:dyDescent="0.25">
      <c r="A16" s="42" t="s">
        <v>40</v>
      </c>
      <c r="B16" s="21">
        <v>0</v>
      </c>
      <c r="C16" s="18">
        <v>2</v>
      </c>
      <c r="D16" s="27">
        <v>0.21299254526091588</v>
      </c>
      <c r="E16" s="17"/>
      <c r="F16" s="18"/>
      <c r="G16" s="20">
        <v>0</v>
      </c>
      <c r="H16" s="21"/>
      <c r="I16" s="18"/>
      <c r="J16" s="27">
        <v>0</v>
      </c>
      <c r="K16" s="22" t="s">
        <v>32</v>
      </c>
      <c r="L16" s="43" t="s">
        <v>32</v>
      </c>
      <c r="M16" s="24" t="s">
        <v>32</v>
      </c>
      <c r="N16" s="23" t="s">
        <v>32</v>
      </c>
      <c r="O16" s="22" t="s">
        <v>32</v>
      </c>
      <c r="P16" s="43" t="s">
        <v>32</v>
      </c>
    </row>
    <row r="17" spans="1:20" ht="15" customHeight="1" x14ac:dyDescent="0.25">
      <c r="A17" s="42" t="s">
        <v>41</v>
      </c>
      <c r="B17" s="21"/>
      <c r="C17" s="18"/>
      <c r="D17" s="27">
        <v>0</v>
      </c>
      <c r="E17" s="17">
        <v>10</v>
      </c>
      <c r="F17" s="18">
        <v>122</v>
      </c>
      <c r="G17" s="20">
        <v>8.4137931034482758</v>
      </c>
      <c r="H17" s="21">
        <v>8</v>
      </c>
      <c r="I17" s="18">
        <v>136</v>
      </c>
      <c r="J17" s="27">
        <v>13.682092555331993</v>
      </c>
      <c r="K17" s="22" t="s">
        <v>32</v>
      </c>
      <c r="L17" s="43" t="s">
        <v>32</v>
      </c>
      <c r="M17" s="24" t="s">
        <v>32</v>
      </c>
      <c r="N17" s="23" t="s">
        <v>32</v>
      </c>
      <c r="O17" s="22">
        <v>125</v>
      </c>
      <c r="P17" s="43">
        <v>89.705882352941174</v>
      </c>
    </row>
    <row r="18" spans="1:20" ht="15" customHeight="1" x14ac:dyDescent="0.25">
      <c r="A18" s="42" t="s">
        <v>42</v>
      </c>
      <c r="B18" s="21"/>
      <c r="C18" s="18"/>
      <c r="D18" s="27">
        <v>0</v>
      </c>
      <c r="E18" s="17">
        <v>8</v>
      </c>
      <c r="F18" s="18">
        <v>180</v>
      </c>
      <c r="G18" s="20">
        <v>12.413793103448276</v>
      </c>
      <c r="H18" s="21">
        <v>10</v>
      </c>
      <c r="I18" s="18">
        <v>146</v>
      </c>
      <c r="J18" s="27">
        <v>14.688128772635814</v>
      </c>
      <c r="K18" s="22" t="s">
        <v>32</v>
      </c>
      <c r="L18" s="43" t="s">
        <v>32</v>
      </c>
      <c r="M18" s="24" t="s">
        <v>32</v>
      </c>
      <c r="N18" s="23" t="s">
        <v>32</v>
      </c>
      <c r="O18" s="22">
        <v>80</v>
      </c>
      <c r="P18" s="43">
        <v>123.28767123287672</v>
      </c>
    </row>
    <row r="19" spans="1:20" ht="15" customHeight="1" x14ac:dyDescent="0.25">
      <c r="A19" s="42" t="s">
        <v>43</v>
      </c>
      <c r="B19" s="21"/>
      <c r="C19" s="18"/>
      <c r="D19" s="27">
        <v>0</v>
      </c>
      <c r="E19" s="17"/>
      <c r="F19" s="18">
        <v>4</v>
      </c>
      <c r="G19" s="20">
        <v>0.27586206896551724</v>
      </c>
      <c r="H19" s="21"/>
      <c r="I19" s="18"/>
      <c r="J19" s="27">
        <v>0</v>
      </c>
      <c r="K19" s="22" t="s">
        <v>32</v>
      </c>
      <c r="L19" s="43" t="s">
        <v>32</v>
      </c>
      <c r="M19" s="24" t="s">
        <v>32</v>
      </c>
      <c r="N19" s="23" t="s">
        <v>32</v>
      </c>
      <c r="O19" s="22" t="s">
        <v>32</v>
      </c>
      <c r="P19" s="43" t="s">
        <v>32</v>
      </c>
    </row>
    <row r="20" spans="1:20" ht="15" customHeight="1" x14ac:dyDescent="0.25">
      <c r="A20" s="42" t="s">
        <v>44</v>
      </c>
      <c r="B20" s="21"/>
      <c r="C20" s="18"/>
      <c r="D20" s="27">
        <v>0</v>
      </c>
      <c r="E20" s="17"/>
      <c r="F20" s="18"/>
      <c r="G20" s="20">
        <v>0</v>
      </c>
      <c r="H20" s="21"/>
      <c r="I20" s="18"/>
      <c r="J20" s="27">
        <v>0</v>
      </c>
      <c r="K20" s="22" t="s">
        <v>32</v>
      </c>
      <c r="L20" s="43" t="s">
        <v>32</v>
      </c>
      <c r="M20" s="24" t="s">
        <v>32</v>
      </c>
      <c r="N20" s="23" t="s">
        <v>32</v>
      </c>
      <c r="O20" s="22" t="s">
        <v>32</v>
      </c>
      <c r="P20" s="43" t="s">
        <v>32</v>
      </c>
    </row>
    <row r="21" spans="1:20" ht="15" customHeight="1" x14ac:dyDescent="0.25">
      <c r="A21" s="42" t="s">
        <v>45</v>
      </c>
      <c r="B21" s="21"/>
      <c r="C21" s="18"/>
      <c r="D21" s="27">
        <v>0</v>
      </c>
      <c r="E21" s="17"/>
      <c r="F21" s="18"/>
      <c r="G21" s="20">
        <v>0</v>
      </c>
      <c r="H21" s="21"/>
      <c r="I21" s="18"/>
      <c r="J21" s="27">
        <v>0</v>
      </c>
      <c r="K21" s="22" t="s">
        <v>32</v>
      </c>
      <c r="L21" s="43" t="s">
        <v>32</v>
      </c>
      <c r="M21" s="24" t="s">
        <v>32</v>
      </c>
      <c r="N21" s="23" t="s">
        <v>32</v>
      </c>
      <c r="O21" s="22" t="s">
        <v>32</v>
      </c>
      <c r="P21" s="43" t="s">
        <v>32</v>
      </c>
    </row>
    <row r="22" spans="1:20" ht="15" customHeight="1" x14ac:dyDescent="0.25">
      <c r="A22" s="42" t="s">
        <v>46</v>
      </c>
      <c r="B22" s="21"/>
      <c r="C22" s="18"/>
      <c r="D22" s="27">
        <v>0</v>
      </c>
      <c r="E22" s="17"/>
      <c r="F22" s="18"/>
      <c r="G22" s="20">
        <v>0</v>
      </c>
      <c r="H22" s="21"/>
      <c r="I22" s="18"/>
      <c r="J22" s="27">
        <v>0</v>
      </c>
      <c r="K22" s="22" t="s">
        <v>32</v>
      </c>
      <c r="L22" s="43" t="s">
        <v>32</v>
      </c>
      <c r="M22" s="24" t="s">
        <v>32</v>
      </c>
      <c r="N22" s="23" t="s">
        <v>32</v>
      </c>
      <c r="O22" s="22" t="s">
        <v>32</v>
      </c>
      <c r="P22" s="43" t="s">
        <v>32</v>
      </c>
    </row>
    <row r="23" spans="1:20" ht="15" customHeight="1" x14ac:dyDescent="0.25">
      <c r="A23" s="42" t="s">
        <v>47</v>
      </c>
      <c r="B23" s="21"/>
      <c r="C23" s="18"/>
      <c r="D23" s="27">
        <v>0</v>
      </c>
      <c r="E23" s="17"/>
      <c r="F23" s="18"/>
      <c r="G23" s="20">
        <v>0</v>
      </c>
      <c r="H23" s="21"/>
      <c r="I23" s="18"/>
      <c r="J23" s="27">
        <v>0</v>
      </c>
      <c r="K23" s="22" t="s">
        <v>32</v>
      </c>
      <c r="L23" s="43" t="s">
        <v>32</v>
      </c>
      <c r="M23" s="24" t="s">
        <v>32</v>
      </c>
      <c r="N23" s="23" t="s">
        <v>32</v>
      </c>
      <c r="O23" s="22" t="s">
        <v>32</v>
      </c>
      <c r="P23" s="43" t="s">
        <v>32</v>
      </c>
    </row>
    <row r="24" spans="1:20" ht="15" customHeight="1" x14ac:dyDescent="0.25">
      <c r="A24" s="42" t="s">
        <v>48</v>
      </c>
      <c r="B24" s="21"/>
      <c r="C24" s="18"/>
      <c r="D24" s="27">
        <v>0</v>
      </c>
      <c r="E24" s="17">
        <v>1</v>
      </c>
      <c r="F24" s="18">
        <v>1</v>
      </c>
      <c r="G24" s="20">
        <v>6.8965517241379309E-2</v>
      </c>
      <c r="H24" s="21">
        <v>1</v>
      </c>
      <c r="I24" s="18">
        <v>3</v>
      </c>
      <c r="J24" s="27">
        <v>0.30181086519114686</v>
      </c>
      <c r="K24" s="22" t="s">
        <v>32</v>
      </c>
      <c r="L24" s="43" t="s">
        <v>32</v>
      </c>
      <c r="M24" s="24" t="s">
        <v>32</v>
      </c>
      <c r="N24" s="23" t="s">
        <v>32</v>
      </c>
      <c r="O24" s="22">
        <v>100</v>
      </c>
      <c r="P24" s="43">
        <v>33.333333333333329</v>
      </c>
    </row>
    <row r="25" spans="1:20" ht="15" customHeight="1" x14ac:dyDescent="0.25">
      <c r="A25" s="42" t="s">
        <v>49</v>
      </c>
      <c r="B25" s="21"/>
      <c r="C25" s="18"/>
      <c r="D25" s="27">
        <v>0</v>
      </c>
      <c r="E25" s="17"/>
      <c r="F25" s="18"/>
      <c r="G25" s="20">
        <v>0</v>
      </c>
      <c r="H25" s="21"/>
      <c r="I25" s="18"/>
      <c r="J25" s="27">
        <v>0</v>
      </c>
      <c r="K25" s="22" t="s">
        <v>32</v>
      </c>
      <c r="L25" s="43" t="s">
        <v>32</v>
      </c>
      <c r="M25" s="24" t="s">
        <v>32</v>
      </c>
      <c r="N25" s="23" t="s">
        <v>32</v>
      </c>
      <c r="O25" s="22" t="s">
        <v>32</v>
      </c>
      <c r="P25" s="43" t="s">
        <v>32</v>
      </c>
      <c r="T25" s="2"/>
    </row>
    <row r="26" spans="1:20" ht="15" customHeight="1" x14ac:dyDescent="0.25">
      <c r="A26" s="42" t="s">
        <v>50</v>
      </c>
      <c r="B26" s="21"/>
      <c r="C26" s="18"/>
      <c r="D26" s="27">
        <v>0</v>
      </c>
      <c r="E26" s="17">
        <v>8</v>
      </c>
      <c r="F26" s="18">
        <v>8</v>
      </c>
      <c r="G26" s="20">
        <v>0.55172413793103448</v>
      </c>
      <c r="H26" s="21"/>
      <c r="I26" s="18"/>
      <c r="J26" s="27">
        <v>0</v>
      </c>
      <c r="K26" s="22" t="s">
        <v>32</v>
      </c>
      <c r="L26" s="43" t="s">
        <v>32</v>
      </c>
      <c r="M26" s="24" t="s">
        <v>32</v>
      </c>
      <c r="N26" s="23" t="s">
        <v>32</v>
      </c>
      <c r="O26" s="22" t="s">
        <v>32</v>
      </c>
      <c r="P26" s="43" t="s">
        <v>32</v>
      </c>
      <c r="T26" s="2"/>
    </row>
    <row r="27" spans="1:20" ht="15" customHeight="1" x14ac:dyDescent="0.25">
      <c r="A27" s="42" t="s">
        <v>51</v>
      </c>
      <c r="B27" s="21"/>
      <c r="C27" s="18"/>
      <c r="D27" s="27">
        <v>0</v>
      </c>
      <c r="E27" s="17"/>
      <c r="F27" s="18"/>
      <c r="G27" s="20">
        <v>0</v>
      </c>
      <c r="H27" s="21"/>
      <c r="I27" s="18"/>
      <c r="J27" s="27">
        <v>0</v>
      </c>
      <c r="K27" s="22" t="s">
        <v>32</v>
      </c>
      <c r="L27" s="43" t="s">
        <v>32</v>
      </c>
      <c r="M27" s="24" t="s">
        <v>32</v>
      </c>
      <c r="N27" s="23" t="s">
        <v>32</v>
      </c>
      <c r="O27" s="22" t="s">
        <v>32</v>
      </c>
      <c r="P27" s="43" t="s">
        <v>32</v>
      </c>
      <c r="T27" s="2"/>
    </row>
    <row r="28" spans="1:20" ht="15" customHeight="1" x14ac:dyDescent="0.25">
      <c r="A28" s="42" t="s">
        <v>52</v>
      </c>
      <c r="B28" s="21"/>
      <c r="C28" s="18"/>
      <c r="D28" s="27">
        <v>0</v>
      </c>
      <c r="E28" s="17"/>
      <c r="F28" s="18"/>
      <c r="G28" s="20">
        <v>0</v>
      </c>
      <c r="H28" s="21"/>
      <c r="I28" s="18"/>
      <c r="J28" s="27">
        <v>0</v>
      </c>
      <c r="K28" s="22" t="s">
        <v>32</v>
      </c>
      <c r="L28" s="43" t="s">
        <v>32</v>
      </c>
      <c r="M28" s="24" t="s">
        <v>32</v>
      </c>
      <c r="N28" s="23" t="s">
        <v>32</v>
      </c>
      <c r="O28" s="22" t="s">
        <v>32</v>
      </c>
      <c r="P28" s="43" t="s">
        <v>32</v>
      </c>
      <c r="T28" s="2"/>
    </row>
    <row r="29" spans="1:20" ht="15" customHeight="1" x14ac:dyDescent="0.25">
      <c r="A29" s="42" t="s">
        <v>53</v>
      </c>
      <c r="B29" s="21"/>
      <c r="C29" s="18"/>
      <c r="D29" s="27">
        <v>0</v>
      </c>
      <c r="E29" s="17"/>
      <c r="F29" s="18"/>
      <c r="G29" s="20">
        <v>0</v>
      </c>
      <c r="H29" s="21"/>
      <c r="I29" s="18"/>
      <c r="J29" s="27">
        <v>0</v>
      </c>
      <c r="K29" s="22" t="s">
        <v>32</v>
      </c>
      <c r="L29" s="43" t="s">
        <v>32</v>
      </c>
      <c r="M29" s="24" t="s">
        <v>32</v>
      </c>
      <c r="N29" s="23" t="s">
        <v>32</v>
      </c>
      <c r="O29" s="22" t="s">
        <v>32</v>
      </c>
      <c r="P29" s="43" t="s">
        <v>32</v>
      </c>
      <c r="T29" s="2"/>
    </row>
    <row r="30" spans="1:20" ht="15" customHeight="1" x14ac:dyDescent="0.25">
      <c r="A30" s="42" t="s">
        <v>54</v>
      </c>
      <c r="B30" s="21"/>
      <c r="C30" s="18"/>
      <c r="D30" s="27">
        <v>0</v>
      </c>
      <c r="E30" s="17">
        <v>2</v>
      </c>
      <c r="F30" s="18">
        <v>4</v>
      </c>
      <c r="G30" s="20">
        <v>0.27586206896551724</v>
      </c>
      <c r="H30" s="21">
        <v>10</v>
      </c>
      <c r="I30" s="18">
        <v>20</v>
      </c>
      <c r="J30" s="27">
        <v>2.0120724346076457</v>
      </c>
      <c r="K30" s="22" t="s">
        <v>32</v>
      </c>
      <c r="L30" s="43" t="s">
        <v>32</v>
      </c>
      <c r="M30" s="24" t="s">
        <v>32</v>
      </c>
      <c r="N30" s="23" t="s">
        <v>32</v>
      </c>
      <c r="O30" s="22">
        <v>20</v>
      </c>
      <c r="P30" s="43">
        <v>20</v>
      </c>
    </row>
    <row r="31" spans="1:20" ht="15" customHeight="1" x14ac:dyDescent="0.25">
      <c r="A31" s="42" t="s">
        <v>55</v>
      </c>
      <c r="B31" s="21"/>
      <c r="C31" s="18"/>
      <c r="D31" s="27">
        <v>0</v>
      </c>
      <c r="E31" s="17"/>
      <c r="F31" s="18">
        <v>1</v>
      </c>
      <c r="G31" s="20">
        <v>6.8965517241379309E-2</v>
      </c>
      <c r="H31" s="21"/>
      <c r="I31" s="18"/>
      <c r="J31" s="27">
        <v>0</v>
      </c>
      <c r="K31" s="22" t="s">
        <v>32</v>
      </c>
      <c r="L31" s="43" t="s">
        <v>32</v>
      </c>
      <c r="M31" s="24" t="s">
        <v>32</v>
      </c>
      <c r="N31" s="23" t="s">
        <v>32</v>
      </c>
      <c r="O31" s="22" t="s">
        <v>32</v>
      </c>
      <c r="P31" s="43" t="s">
        <v>32</v>
      </c>
    </row>
    <row r="32" spans="1:20" ht="15" customHeight="1" x14ac:dyDescent="0.25">
      <c r="A32" s="42" t="s">
        <v>56</v>
      </c>
      <c r="B32" s="21"/>
      <c r="C32" s="18"/>
      <c r="D32" s="27">
        <v>0</v>
      </c>
      <c r="E32" s="17"/>
      <c r="F32" s="18"/>
      <c r="G32" s="20">
        <v>0</v>
      </c>
      <c r="H32" s="21"/>
      <c r="I32" s="18"/>
      <c r="J32" s="27">
        <v>0</v>
      </c>
      <c r="K32" s="22"/>
      <c r="L32" s="43"/>
      <c r="M32" s="24"/>
      <c r="N32" s="23"/>
      <c r="O32" s="22"/>
      <c r="P32" s="43"/>
    </row>
    <row r="33" spans="1:16" ht="15" customHeight="1" x14ac:dyDescent="0.25">
      <c r="A33" s="42" t="s">
        <v>57</v>
      </c>
      <c r="B33" s="21"/>
      <c r="C33" s="18"/>
      <c r="D33" s="27">
        <v>0</v>
      </c>
      <c r="E33" s="17"/>
      <c r="F33" s="18"/>
      <c r="G33" s="20">
        <v>0</v>
      </c>
      <c r="H33" s="21"/>
      <c r="I33" s="18"/>
      <c r="J33" s="27">
        <v>0</v>
      </c>
      <c r="K33" s="22" t="s">
        <v>32</v>
      </c>
      <c r="L33" s="43" t="s">
        <v>32</v>
      </c>
      <c r="M33" s="24" t="s">
        <v>32</v>
      </c>
      <c r="N33" s="23" t="s">
        <v>32</v>
      </c>
      <c r="O33" s="22" t="s">
        <v>32</v>
      </c>
      <c r="P33" s="43" t="s">
        <v>32</v>
      </c>
    </row>
    <row r="34" spans="1:16" ht="15" customHeight="1" x14ac:dyDescent="0.25">
      <c r="A34" s="42" t="s">
        <v>58</v>
      </c>
      <c r="B34" s="21"/>
      <c r="C34" s="18"/>
      <c r="D34" s="27">
        <v>0</v>
      </c>
      <c r="E34" s="17"/>
      <c r="F34" s="18"/>
      <c r="G34" s="20">
        <v>0</v>
      </c>
      <c r="H34" s="21"/>
      <c r="I34" s="18"/>
      <c r="J34" s="27">
        <v>0</v>
      </c>
      <c r="K34" s="22" t="s">
        <v>32</v>
      </c>
      <c r="L34" s="43" t="s">
        <v>32</v>
      </c>
      <c r="M34" s="24" t="s">
        <v>32</v>
      </c>
      <c r="N34" s="23" t="s">
        <v>32</v>
      </c>
      <c r="O34" s="22" t="s">
        <v>32</v>
      </c>
      <c r="P34" s="43" t="s">
        <v>32</v>
      </c>
    </row>
    <row r="35" spans="1:16" ht="15" customHeight="1" x14ac:dyDescent="0.25">
      <c r="A35" s="42" t="s">
        <v>59</v>
      </c>
      <c r="B35" s="21"/>
      <c r="C35" s="18"/>
      <c r="D35" s="27">
        <v>0</v>
      </c>
      <c r="E35" s="17"/>
      <c r="F35" s="18">
        <v>5</v>
      </c>
      <c r="G35" s="20">
        <v>0.34482758620689657</v>
      </c>
      <c r="H35" s="21"/>
      <c r="I35" s="18">
        <v>55</v>
      </c>
      <c r="J35" s="27">
        <v>5.5331991951710267</v>
      </c>
      <c r="K35" s="22" t="s">
        <v>32</v>
      </c>
      <c r="L35" s="43" t="s">
        <v>32</v>
      </c>
      <c r="M35" s="24" t="s">
        <v>32</v>
      </c>
      <c r="N35" s="23" t="s">
        <v>32</v>
      </c>
      <c r="O35" s="22" t="s">
        <v>32</v>
      </c>
      <c r="P35" s="43">
        <v>9.0909090909090917</v>
      </c>
    </row>
    <row r="36" spans="1:16" ht="15" customHeight="1" x14ac:dyDescent="0.25">
      <c r="A36" s="42" t="s">
        <v>60</v>
      </c>
      <c r="B36" s="21"/>
      <c r="C36" s="18"/>
      <c r="D36" s="27">
        <v>0</v>
      </c>
      <c r="E36" s="17">
        <v>1</v>
      </c>
      <c r="F36" s="18">
        <v>5</v>
      </c>
      <c r="G36" s="20">
        <v>0.34482758620689657</v>
      </c>
      <c r="H36" s="21"/>
      <c r="I36" s="18">
        <v>22</v>
      </c>
      <c r="J36" s="27">
        <v>2.2132796780684103</v>
      </c>
      <c r="K36" s="22" t="s">
        <v>32</v>
      </c>
      <c r="L36" s="43" t="s">
        <v>32</v>
      </c>
      <c r="M36" s="24" t="s">
        <v>32</v>
      </c>
      <c r="N36" s="23" t="s">
        <v>32</v>
      </c>
      <c r="O36" s="22" t="s">
        <v>32</v>
      </c>
      <c r="P36" s="43">
        <v>22.727272727272727</v>
      </c>
    </row>
    <row r="37" spans="1:16" ht="15" customHeight="1" x14ac:dyDescent="0.25">
      <c r="A37" s="42" t="s">
        <v>61</v>
      </c>
      <c r="B37" s="21"/>
      <c r="C37" s="18"/>
      <c r="D37" s="27">
        <v>0</v>
      </c>
      <c r="E37" s="17"/>
      <c r="F37" s="18"/>
      <c r="G37" s="20">
        <v>0</v>
      </c>
      <c r="H37" s="21"/>
      <c r="I37" s="18"/>
      <c r="J37" s="27">
        <v>0</v>
      </c>
      <c r="K37" s="22" t="s">
        <v>32</v>
      </c>
      <c r="L37" s="43" t="s">
        <v>32</v>
      </c>
      <c r="M37" s="24" t="s">
        <v>32</v>
      </c>
      <c r="N37" s="23" t="s">
        <v>32</v>
      </c>
      <c r="O37" s="22" t="s">
        <v>32</v>
      </c>
      <c r="P37" s="43" t="s">
        <v>32</v>
      </c>
    </row>
    <row r="38" spans="1:16" ht="15" customHeight="1" x14ac:dyDescent="0.25">
      <c r="A38" s="42" t="s">
        <v>62</v>
      </c>
      <c r="B38" s="21"/>
      <c r="C38" s="18"/>
      <c r="D38" s="27">
        <v>0</v>
      </c>
      <c r="E38" s="17"/>
      <c r="F38" s="18"/>
      <c r="G38" s="20">
        <v>0</v>
      </c>
      <c r="H38" s="21"/>
      <c r="I38" s="18"/>
      <c r="J38" s="27">
        <v>0</v>
      </c>
      <c r="K38" s="22" t="s">
        <v>32</v>
      </c>
      <c r="L38" s="43" t="s">
        <v>32</v>
      </c>
      <c r="M38" s="24" t="s">
        <v>32</v>
      </c>
      <c r="N38" s="23" t="s">
        <v>32</v>
      </c>
      <c r="O38" s="22" t="s">
        <v>32</v>
      </c>
      <c r="P38" s="43" t="s">
        <v>32</v>
      </c>
    </row>
    <row r="39" spans="1:16" ht="15" customHeight="1" x14ac:dyDescent="0.25">
      <c r="A39" s="42" t="s">
        <v>63</v>
      </c>
      <c r="B39" s="21"/>
      <c r="C39" s="18"/>
      <c r="D39" s="27">
        <v>0</v>
      </c>
      <c r="E39" s="17"/>
      <c r="F39" s="18"/>
      <c r="G39" s="20">
        <v>0</v>
      </c>
      <c r="H39" s="21"/>
      <c r="I39" s="18"/>
      <c r="J39" s="27">
        <v>0</v>
      </c>
      <c r="K39" s="22" t="s">
        <v>32</v>
      </c>
      <c r="L39" s="43" t="s">
        <v>32</v>
      </c>
      <c r="M39" s="24" t="s">
        <v>32</v>
      </c>
      <c r="N39" s="23" t="s">
        <v>32</v>
      </c>
      <c r="O39" s="22" t="s">
        <v>32</v>
      </c>
      <c r="P39" s="43" t="s">
        <v>32</v>
      </c>
    </row>
    <row r="40" spans="1:16" ht="15" customHeight="1" x14ac:dyDescent="0.25">
      <c r="A40" s="42" t="s">
        <v>64</v>
      </c>
      <c r="B40" s="21"/>
      <c r="C40" s="18"/>
      <c r="D40" s="27">
        <v>0</v>
      </c>
      <c r="E40" s="17"/>
      <c r="F40" s="18">
        <v>1</v>
      </c>
      <c r="G40" s="20">
        <v>6.8965517241379309E-2</v>
      </c>
      <c r="H40" s="21"/>
      <c r="I40" s="18"/>
      <c r="J40" s="27">
        <v>0</v>
      </c>
      <c r="K40" s="22" t="s">
        <v>32</v>
      </c>
      <c r="L40" s="43" t="s">
        <v>32</v>
      </c>
      <c r="M40" s="24" t="s">
        <v>32</v>
      </c>
      <c r="N40" s="23" t="s">
        <v>32</v>
      </c>
      <c r="O40" s="22" t="s">
        <v>32</v>
      </c>
      <c r="P40" s="43" t="s">
        <v>32</v>
      </c>
    </row>
    <row r="41" spans="1:16" ht="15" customHeight="1" x14ac:dyDescent="0.25">
      <c r="A41" s="42" t="s">
        <v>65</v>
      </c>
      <c r="B41" s="21"/>
      <c r="C41" s="18"/>
      <c r="D41" s="27">
        <v>0</v>
      </c>
      <c r="E41" s="17">
        <v>3</v>
      </c>
      <c r="F41" s="18">
        <v>6</v>
      </c>
      <c r="G41" s="20">
        <v>0.41379310344827586</v>
      </c>
      <c r="H41" s="21">
        <v>4</v>
      </c>
      <c r="I41" s="18">
        <v>9</v>
      </c>
      <c r="J41" s="27">
        <v>0.90543259557344069</v>
      </c>
      <c r="K41" s="22" t="s">
        <v>32</v>
      </c>
      <c r="L41" s="43" t="s">
        <v>32</v>
      </c>
      <c r="M41" s="24" t="s">
        <v>32</v>
      </c>
      <c r="N41" s="23" t="s">
        <v>32</v>
      </c>
      <c r="O41" s="22">
        <v>75</v>
      </c>
      <c r="P41" s="43">
        <v>66.666666666666657</v>
      </c>
    </row>
    <row r="42" spans="1:16" ht="15" customHeight="1" x14ac:dyDescent="0.25">
      <c r="A42" s="42" t="s">
        <v>66</v>
      </c>
      <c r="B42" s="21"/>
      <c r="C42" s="18"/>
      <c r="D42" s="27">
        <v>0</v>
      </c>
      <c r="E42" s="17">
        <v>1</v>
      </c>
      <c r="F42" s="18">
        <v>14</v>
      </c>
      <c r="G42" s="20">
        <v>0.96551724137931039</v>
      </c>
      <c r="H42" s="21">
        <v>5</v>
      </c>
      <c r="I42" s="18">
        <v>18</v>
      </c>
      <c r="J42" s="27">
        <v>1.8108651911468814</v>
      </c>
      <c r="K42" s="22" t="s">
        <v>32</v>
      </c>
      <c r="L42" s="43" t="s">
        <v>32</v>
      </c>
      <c r="M42" s="24" t="s">
        <v>32</v>
      </c>
      <c r="N42" s="23" t="s">
        <v>32</v>
      </c>
      <c r="O42" s="22">
        <v>20</v>
      </c>
      <c r="P42" s="43">
        <v>77.777777777777786</v>
      </c>
    </row>
    <row r="43" spans="1:16" ht="15" customHeight="1" x14ac:dyDescent="0.25">
      <c r="A43" s="42" t="s">
        <v>67</v>
      </c>
      <c r="B43" s="21"/>
      <c r="C43" s="18"/>
      <c r="D43" s="27">
        <v>0</v>
      </c>
      <c r="E43" s="17">
        <v>5</v>
      </c>
      <c r="F43" s="18">
        <v>83</v>
      </c>
      <c r="G43" s="20">
        <v>5.7241379310344831</v>
      </c>
      <c r="H43" s="21"/>
      <c r="I43" s="18"/>
      <c r="J43" s="27">
        <v>0</v>
      </c>
      <c r="K43" s="22" t="s">
        <v>32</v>
      </c>
      <c r="L43" s="43" t="s">
        <v>32</v>
      </c>
      <c r="M43" s="24" t="s">
        <v>32</v>
      </c>
      <c r="N43" s="23" t="s">
        <v>32</v>
      </c>
      <c r="O43" s="22" t="s">
        <v>32</v>
      </c>
      <c r="P43" s="43" t="s">
        <v>32</v>
      </c>
    </row>
    <row r="44" spans="1:16" ht="15" customHeight="1" x14ac:dyDescent="0.25">
      <c r="A44" s="42" t="s">
        <v>68</v>
      </c>
      <c r="B44" s="21"/>
      <c r="C44" s="18"/>
      <c r="D44" s="27">
        <v>0</v>
      </c>
      <c r="E44" s="17"/>
      <c r="F44" s="18"/>
      <c r="G44" s="20">
        <v>0</v>
      </c>
      <c r="H44" s="21"/>
      <c r="I44" s="18"/>
      <c r="J44" s="27">
        <v>0</v>
      </c>
      <c r="K44" s="22" t="s">
        <v>32</v>
      </c>
      <c r="L44" s="43" t="s">
        <v>32</v>
      </c>
      <c r="M44" s="24" t="s">
        <v>32</v>
      </c>
      <c r="N44" s="23" t="s">
        <v>32</v>
      </c>
      <c r="O44" s="22" t="s">
        <v>32</v>
      </c>
      <c r="P44" s="43" t="s">
        <v>32</v>
      </c>
    </row>
    <row r="45" spans="1:16" ht="15" customHeight="1" x14ac:dyDescent="0.25">
      <c r="A45" s="42" t="s">
        <v>69</v>
      </c>
      <c r="B45" s="21"/>
      <c r="C45" s="18"/>
      <c r="D45" s="27">
        <v>0</v>
      </c>
      <c r="E45" s="17"/>
      <c r="F45" s="18"/>
      <c r="G45" s="20">
        <v>0</v>
      </c>
      <c r="H45" s="21">
        <v>2</v>
      </c>
      <c r="I45" s="18">
        <v>2</v>
      </c>
      <c r="J45" s="27">
        <v>0.2012072434607646</v>
      </c>
      <c r="K45" s="22" t="s">
        <v>32</v>
      </c>
      <c r="L45" s="43" t="s">
        <v>32</v>
      </c>
      <c r="M45" s="24" t="s">
        <v>32</v>
      </c>
      <c r="N45" s="23" t="s">
        <v>32</v>
      </c>
      <c r="O45" s="22" t="s">
        <v>32</v>
      </c>
      <c r="P45" s="43" t="s">
        <v>32</v>
      </c>
    </row>
    <row r="46" spans="1:16" ht="15" customHeight="1" x14ac:dyDescent="0.25">
      <c r="A46" s="42" t="s">
        <v>70</v>
      </c>
      <c r="B46" s="21"/>
      <c r="C46" s="18"/>
      <c r="D46" s="27">
        <v>0</v>
      </c>
      <c r="E46" s="17">
        <v>5</v>
      </c>
      <c r="F46" s="18">
        <v>10</v>
      </c>
      <c r="G46" s="20">
        <v>0.68965517241379315</v>
      </c>
      <c r="H46" s="21"/>
      <c r="I46" s="18"/>
      <c r="J46" s="27">
        <v>0</v>
      </c>
      <c r="K46" s="22" t="s">
        <v>32</v>
      </c>
      <c r="L46" s="43" t="s">
        <v>32</v>
      </c>
      <c r="M46" s="24" t="s">
        <v>32</v>
      </c>
      <c r="N46" s="23" t="s">
        <v>32</v>
      </c>
      <c r="O46" s="22" t="s">
        <v>32</v>
      </c>
      <c r="P46" s="43" t="s">
        <v>32</v>
      </c>
    </row>
    <row r="47" spans="1:16" ht="15" customHeight="1" x14ac:dyDescent="0.25">
      <c r="A47" s="42" t="s">
        <v>71</v>
      </c>
      <c r="B47" s="21"/>
      <c r="C47" s="18"/>
      <c r="D47" s="27">
        <v>0</v>
      </c>
      <c r="E47" s="17">
        <v>1</v>
      </c>
      <c r="F47" s="18">
        <v>2</v>
      </c>
      <c r="G47" s="20">
        <v>0.13793103448275862</v>
      </c>
      <c r="H47" s="21">
        <v>4</v>
      </c>
      <c r="I47" s="18">
        <v>6</v>
      </c>
      <c r="J47" s="27">
        <v>0.60362173038229372</v>
      </c>
      <c r="K47" s="22" t="s">
        <v>32</v>
      </c>
      <c r="L47" s="43" t="s">
        <v>32</v>
      </c>
      <c r="M47" s="24" t="s">
        <v>32</v>
      </c>
      <c r="N47" s="23" t="s">
        <v>32</v>
      </c>
      <c r="O47" s="22">
        <v>25</v>
      </c>
      <c r="P47" s="43">
        <v>33.333333333333329</v>
      </c>
    </row>
    <row r="48" spans="1:16" ht="15" customHeight="1" x14ac:dyDescent="0.25">
      <c r="A48" s="44" t="s">
        <v>72</v>
      </c>
      <c r="B48" s="21"/>
      <c r="C48" s="18"/>
      <c r="D48" s="27">
        <v>0</v>
      </c>
      <c r="E48" s="17"/>
      <c r="F48" s="18"/>
      <c r="G48" s="20">
        <v>0</v>
      </c>
      <c r="H48" s="21"/>
      <c r="I48" s="18"/>
      <c r="J48" s="27">
        <v>0</v>
      </c>
      <c r="K48" s="22" t="s">
        <v>32</v>
      </c>
      <c r="L48" s="43" t="s">
        <v>32</v>
      </c>
      <c r="M48" s="24" t="s">
        <v>32</v>
      </c>
      <c r="N48" s="23" t="s">
        <v>32</v>
      </c>
      <c r="O48" s="22" t="s">
        <v>32</v>
      </c>
      <c r="P48" s="43" t="s">
        <v>32</v>
      </c>
    </row>
    <row r="49" spans="1:16" ht="15" customHeight="1" x14ac:dyDescent="0.25">
      <c r="A49" s="44" t="s">
        <v>73</v>
      </c>
      <c r="B49" s="21"/>
      <c r="C49" s="18"/>
      <c r="D49" s="27">
        <v>0</v>
      </c>
      <c r="E49" s="17"/>
      <c r="F49" s="18"/>
      <c r="G49" s="20">
        <v>0</v>
      </c>
      <c r="H49" s="21"/>
      <c r="I49" s="18"/>
      <c r="J49" s="27">
        <v>0</v>
      </c>
      <c r="K49" s="22" t="s">
        <v>32</v>
      </c>
      <c r="L49" s="43" t="s">
        <v>32</v>
      </c>
      <c r="M49" s="24" t="s">
        <v>32</v>
      </c>
      <c r="N49" s="23" t="s">
        <v>32</v>
      </c>
      <c r="O49" s="22" t="s">
        <v>32</v>
      </c>
      <c r="P49" s="43" t="s">
        <v>32</v>
      </c>
    </row>
    <row r="50" spans="1:16" ht="15" customHeight="1" x14ac:dyDescent="0.25">
      <c r="A50" s="42" t="s">
        <v>74</v>
      </c>
      <c r="B50" s="21"/>
      <c r="C50" s="18"/>
      <c r="D50" s="27">
        <v>0</v>
      </c>
      <c r="E50" s="17"/>
      <c r="F50" s="18"/>
      <c r="G50" s="20">
        <v>0</v>
      </c>
      <c r="H50" s="21"/>
      <c r="I50" s="18"/>
      <c r="J50" s="27">
        <v>0</v>
      </c>
      <c r="K50" s="22" t="s">
        <v>32</v>
      </c>
      <c r="L50" s="43" t="s">
        <v>32</v>
      </c>
      <c r="M50" s="24" t="s">
        <v>32</v>
      </c>
      <c r="N50" s="23" t="s">
        <v>32</v>
      </c>
      <c r="O50" s="22" t="s">
        <v>32</v>
      </c>
      <c r="P50" s="43" t="s">
        <v>32</v>
      </c>
    </row>
    <row r="51" spans="1:16" ht="15" customHeight="1" x14ac:dyDescent="0.25">
      <c r="A51" s="42" t="s">
        <v>75</v>
      </c>
      <c r="B51" s="21"/>
      <c r="C51" s="18"/>
      <c r="D51" s="27">
        <v>0</v>
      </c>
      <c r="E51" s="17"/>
      <c r="F51" s="18"/>
      <c r="G51" s="20">
        <v>0</v>
      </c>
      <c r="H51" s="21"/>
      <c r="I51" s="18"/>
      <c r="J51" s="27">
        <v>0</v>
      </c>
      <c r="K51" s="22" t="s">
        <v>32</v>
      </c>
      <c r="L51" s="43" t="s">
        <v>32</v>
      </c>
      <c r="M51" s="24" t="s">
        <v>32</v>
      </c>
      <c r="N51" s="23" t="s">
        <v>32</v>
      </c>
      <c r="O51" s="22" t="s">
        <v>32</v>
      </c>
      <c r="P51" s="43" t="s">
        <v>32</v>
      </c>
    </row>
    <row r="52" spans="1:16" ht="15" customHeight="1" x14ac:dyDescent="0.25">
      <c r="A52" s="44" t="s">
        <v>76</v>
      </c>
      <c r="B52" s="21"/>
      <c r="C52" s="18"/>
      <c r="D52" s="27">
        <v>0</v>
      </c>
      <c r="E52" s="17"/>
      <c r="F52" s="18"/>
      <c r="G52" s="20">
        <v>0</v>
      </c>
      <c r="H52" s="21"/>
      <c r="I52" s="18"/>
      <c r="J52" s="27">
        <v>0</v>
      </c>
      <c r="K52" s="22" t="s">
        <v>32</v>
      </c>
      <c r="L52" s="43" t="s">
        <v>32</v>
      </c>
      <c r="M52" s="24" t="s">
        <v>32</v>
      </c>
      <c r="N52" s="23" t="s">
        <v>32</v>
      </c>
      <c r="O52" s="22" t="s">
        <v>32</v>
      </c>
      <c r="P52" s="43" t="s">
        <v>32</v>
      </c>
    </row>
    <row r="53" spans="1:16" ht="15" customHeight="1" x14ac:dyDescent="0.25">
      <c r="A53" s="42" t="s">
        <v>77</v>
      </c>
      <c r="B53" s="21"/>
      <c r="C53" s="18"/>
      <c r="D53" s="27">
        <v>0</v>
      </c>
      <c r="E53" s="17"/>
      <c r="F53" s="18">
        <v>1</v>
      </c>
      <c r="G53" s="20">
        <v>6.8965517241379309E-2</v>
      </c>
      <c r="H53" s="21"/>
      <c r="I53" s="18"/>
      <c r="J53" s="27">
        <v>0</v>
      </c>
      <c r="K53" s="22" t="s">
        <v>32</v>
      </c>
      <c r="L53" s="43" t="s">
        <v>32</v>
      </c>
      <c r="M53" s="24" t="s">
        <v>32</v>
      </c>
      <c r="N53" s="23" t="s">
        <v>32</v>
      </c>
      <c r="O53" s="22" t="s">
        <v>32</v>
      </c>
      <c r="P53" s="43" t="s">
        <v>32</v>
      </c>
    </row>
    <row r="54" spans="1:16" ht="15" customHeight="1" x14ac:dyDescent="0.25">
      <c r="A54" s="44" t="s">
        <v>78</v>
      </c>
      <c r="B54" s="21"/>
      <c r="C54" s="18"/>
      <c r="D54" s="27">
        <v>0</v>
      </c>
      <c r="E54" s="17"/>
      <c r="F54" s="18"/>
      <c r="G54" s="20">
        <v>0</v>
      </c>
      <c r="H54" s="21"/>
      <c r="I54" s="18"/>
      <c r="J54" s="27">
        <v>0</v>
      </c>
      <c r="K54" s="22" t="s">
        <v>32</v>
      </c>
      <c r="L54" s="43" t="s">
        <v>32</v>
      </c>
      <c r="M54" s="24" t="s">
        <v>32</v>
      </c>
      <c r="N54" s="23" t="s">
        <v>32</v>
      </c>
      <c r="O54" s="22" t="s">
        <v>32</v>
      </c>
      <c r="P54" s="43" t="s">
        <v>32</v>
      </c>
    </row>
    <row r="55" spans="1:16" ht="15" customHeight="1" x14ac:dyDescent="0.25">
      <c r="A55" s="42" t="s">
        <v>79</v>
      </c>
      <c r="B55" s="21"/>
      <c r="C55" s="18"/>
      <c r="D55" s="27">
        <v>0</v>
      </c>
      <c r="E55" s="17"/>
      <c r="F55" s="18"/>
      <c r="G55" s="20">
        <v>0</v>
      </c>
      <c r="H55" s="21"/>
      <c r="I55" s="18"/>
      <c r="J55" s="27">
        <v>0</v>
      </c>
      <c r="K55" s="22" t="s">
        <v>32</v>
      </c>
      <c r="L55" s="43" t="s">
        <v>32</v>
      </c>
      <c r="M55" s="24" t="s">
        <v>32</v>
      </c>
      <c r="N55" s="23" t="s">
        <v>32</v>
      </c>
      <c r="O55" s="22" t="s">
        <v>32</v>
      </c>
      <c r="P55" s="43" t="s">
        <v>32</v>
      </c>
    </row>
    <row r="56" spans="1:16" ht="15" customHeight="1" x14ac:dyDescent="0.25">
      <c r="A56" s="42" t="s">
        <v>80</v>
      </c>
      <c r="B56" s="21"/>
      <c r="C56" s="18"/>
      <c r="D56" s="27">
        <v>0</v>
      </c>
      <c r="E56" s="17"/>
      <c r="F56" s="18"/>
      <c r="G56" s="20">
        <v>0</v>
      </c>
      <c r="H56" s="21"/>
      <c r="I56" s="18"/>
      <c r="J56" s="27">
        <v>0</v>
      </c>
      <c r="K56" s="22" t="s">
        <v>32</v>
      </c>
      <c r="L56" s="43" t="s">
        <v>32</v>
      </c>
      <c r="M56" s="24" t="s">
        <v>32</v>
      </c>
      <c r="N56" s="23" t="s">
        <v>32</v>
      </c>
      <c r="O56" s="22" t="s">
        <v>32</v>
      </c>
      <c r="P56" s="43" t="s">
        <v>32</v>
      </c>
    </row>
    <row r="57" spans="1:16" ht="15" customHeight="1" x14ac:dyDescent="0.25">
      <c r="A57" s="42" t="s">
        <v>81</v>
      </c>
      <c r="B57" s="21"/>
      <c r="C57" s="18"/>
      <c r="D57" s="27">
        <v>0</v>
      </c>
      <c r="E57" s="17"/>
      <c r="F57" s="18"/>
      <c r="G57" s="20">
        <v>0</v>
      </c>
      <c r="H57" s="21"/>
      <c r="I57" s="18"/>
      <c r="J57" s="27">
        <v>0</v>
      </c>
      <c r="K57" s="22" t="s">
        <v>32</v>
      </c>
      <c r="L57" s="43" t="s">
        <v>32</v>
      </c>
      <c r="M57" s="24" t="s">
        <v>32</v>
      </c>
      <c r="N57" s="23" t="s">
        <v>32</v>
      </c>
      <c r="O57" s="22" t="s">
        <v>32</v>
      </c>
      <c r="P57" s="43" t="s">
        <v>32</v>
      </c>
    </row>
    <row r="58" spans="1:16" ht="15" customHeight="1" x14ac:dyDescent="0.25">
      <c r="A58" s="42" t="s">
        <v>82</v>
      </c>
      <c r="B58" s="21"/>
      <c r="C58" s="18"/>
      <c r="D58" s="27">
        <v>0</v>
      </c>
      <c r="E58" s="17"/>
      <c r="F58" s="18"/>
      <c r="G58" s="20">
        <v>0</v>
      </c>
      <c r="H58" s="21"/>
      <c r="I58" s="18"/>
      <c r="J58" s="27">
        <v>0</v>
      </c>
      <c r="K58" s="22" t="s">
        <v>32</v>
      </c>
      <c r="L58" s="43" t="s">
        <v>32</v>
      </c>
      <c r="M58" s="24" t="s">
        <v>32</v>
      </c>
      <c r="N58" s="23" t="s">
        <v>32</v>
      </c>
      <c r="O58" s="22" t="s">
        <v>32</v>
      </c>
      <c r="P58" s="43" t="s">
        <v>32</v>
      </c>
    </row>
    <row r="59" spans="1:16" ht="15" customHeight="1" x14ac:dyDescent="0.25">
      <c r="A59" s="44" t="s">
        <v>83</v>
      </c>
      <c r="B59" s="21"/>
      <c r="C59" s="18"/>
      <c r="D59" s="27">
        <v>0</v>
      </c>
      <c r="E59" s="17"/>
      <c r="F59" s="18"/>
      <c r="G59" s="20">
        <v>0</v>
      </c>
      <c r="H59" s="21"/>
      <c r="I59" s="18"/>
      <c r="J59" s="27">
        <v>0</v>
      </c>
      <c r="K59" s="22" t="s">
        <v>32</v>
      </c>
      <c r="L59" s="43" t="s">
        <v>32</v>
      </c>
      <c r="M59" s="24" t="s">
        <v>32</v>
      </c>
      <c r="N59" s="23" t="s">
        <v>32</v>
      </c>
      <c r="O59" s="22" t="s">
        <v>32</v>
      </c>
      <c r="P59" s="43" t="s">
        <v>32</v>
      </c>
    </row>
    <row r="60" spans="1:16" ht="15" customHeight="1" x14ac:dyDescent="0.25">
      <c r="A60" s="42" t="s">
        <v>84</v>
      </c>
      <c r="B60" s="21"/>
      <c r="C60" s="18"/>
      <c r="D60" s="27">
        <v>0</v>
      </c>
      <c r="E60" s="17"/>
      <c r="F60" s="18"/>
      <c r="G60" s="20">
        <v>0</v>
      </c>
      <c r="H60" s="21"/>
      <c r="I60" s="18"/>
      <c r="J60" s="27">
        <v>0</v>
      </c>
      <c r="K60" s="22" t="s">
        <v>32</v>
      </c>
      <c r="L60" s="43" t="s">
        <v>32</v>
      </c>
      <c r="M60" s="24" t="s">
        <v>32</v>
      </c>
      <c r="N60" s="23" t="s">
        <v>32</v>
      </c>
      <c r="O60" s="22" t="s">
        <v>32</v>
      </c>
      <c r="P60" s="43" t="s">
        <v>32</v>
      </c>
    </row>
    <row r="61" spans="1:16" ht="15" customHeight="1" x14ac:dyDescent="0.25">
      <c r="A61" s="42" t="s">
        <v>85</v>
      </c>
      <c r="B61" s="21"/>
      <c r="C61" s="18"/>
      <c r="D61" s="27">
        <v>0</v>
      </c>
      <c r="E61" s="17"/>
      <c r="F61" s="18"/>
      <c r="G61" s="20">
        <v>0</v>
      </c>
      <c r="H61" s="21"/>
      <c r="I61" s="18"/>
      <c r="J61" s="27">
        <v>0</v>
      </c>
      <c r="K61" s="22" t="s">
        <v>32</v>
      </c>
      <c r="L61" s="43" t="s">
        <v>32</v>
      </c>
      <c r="M61" s="24" t="s">
        <v>32</v>
      </c>
      <c r="N61" s="23" t="s">
        <v>32</v>
      </c>
      <c r="O61" s="22" t="s">
        <v>32</v>
      </c>
      <c r="P61" s="43" t="s">
        <v>32</v>
      </c>
    </row>
    <row r="62" spans="1:16" ht="15" customHeight="1" x14ac:dyDescent="0.25">
      <c r="A62" s="42" t="s">
        <v>86</v>
      </c>
      <c r="B62" s="21"/>
      <c r="C62" s="18"/>
      <c r="D62" s="27">
        <v>0</v>
      </c>
      <c r="E62" s="17"/>
      <c r="F62" s="18"/>
      <c r="G62" s="20">
        <v>0</v>
      </c>
      <c r="H62" s="21"/>
      <c r="I62" s="18"/>
      <c r="J62" s="27">
        <v>0</v>
      </c>
      <c r="K62" s="22" t="s">
        <v>32</v>
      </c>
      <c r="L62" s="43" t="s">
        <v>32</v>
      </c>
      <c r="M62" s="24" t="s">
        <v>32</v>
      </c>
      <c r="N62" s="23" t="s">
        <v>32</v>
      </c>
      <c r="O62" s="22" t="s">
        <v>32</v>
      </c>
      <c r="P62" s="43" t="s">
        <v>32</v>
      </c>
    </row>
    <row r="63" spans="1:16" ht="15" customHeight="1" x14ac:dyDescent="0.25">
      <c r="A63" s="42" t="s">
        <v>87</v>
      </c>
      <c r="B63" s="21"/>
      <c r="C63" s="18"/>
      <c r="D63" s="27">
        <v>0</v>
      </c>
      <c r="E63" s="17"/>
      <c r="F63" s="18"/>
      <c r="G63" s="20">
        <v>0</v>
      </c>
      <c r="H63" s="21"/>
      <c r="I63" s="18"/>
      <c r="J63" s="27">
        <v>0</v>
      </c>
      <c r="K63" s="22" t="s">
        <v>32</v>
      </c>
      <c r="L63" s="43" t="s">
        <v>32</v>
      </c>
      <c r="M63" s="24" t="s">
        <v>32</v>
      </c>
      <c r="N63" s="23" t="s">
        <v>32</v>
      </c>
      <c r="O63" s="22" t="s">
        <v>32</v>
      </c>
      <c r="P63" s="43" t="s">
        <v>32</v>
      </c>
    </row>
    <row r="64" spans="1:16" ht="15" customHeight="1" x14ac:dyDescent="0.25">
      <c r="A64" s="42" t="s">
        <v>88</v>
      </c>
      <c r="B64" s="21"/>
      <c r="C64" s="18"/>
      <c r="D64" s="27">
        <v>0</v>
      </c>
      <c r="E64" s="17"/>
      <c r="F64" s="18"/>
      <c r="G64" s="20">
        <v>0</v>
      </c>
      <c r="H64" s="21"/>
      <c r="I64" s="18"/>
      <c r="J64" s="27">
        <v>0</v>
      </c>
      <c r="K64" s="22" t="s">
        <v>32</v>
      </c>
      <c r="L64" s="43" t="s">
        <v>32</v>
      </c>
      <c r="M64" s="24" t="s">
        <v>32</v>
      </c>
      <c r="N64" s="23" t="s">
        <v>32</v>
      </c>
      <c r="O64" s="22" t="s">
        <v>32</v>
      </c>
      <c r="P64" s="43" t="s">
        <v>32</v>
      </c>
    </row>
    <row r="65" spans="1:16" ht="15" customHeight="1" x14ac:dyDescent="0.25">
      <c r="A65" s="42" t="s">
        <v>89</v>
      </c>
      <c r="B65" s="21"/>
      <c r="C65" s="18"/>
      <c r="D65" s="27">
        <v>0</v>
      </c>
      <c r="E65" s="17"/>
      <c r="F65" s="18"/>
      <c r="G65" s="20">
        <v>0</v>
      </c>
      <c r="H65" s="21"/>
      <c r="I65" s="18"/>
      <c r="J65" s="27">
        <v>0</v>
      </c>
      <c r="K65" s="22" t="s">
        <v>32</v>
      </c>
      <c r="L65" s="43" t="s">
        <v>32</v>
      </c>
      <c r="M65" s="24" t="s">
        <v>32</v>
      </c>
      <c r="N65" s="23" t="s">
        <v>32</v>
      </c>
      <c r="O65" s="22" t="s">
        <v>32</v>
      </c>
      <c r="P65" s="43" t="s">
        <v>32</v>
      </c>
    </row>
    <row r="66" spans="1:16" ht="15" customHeight="1" x14ac:dyDescent="0.25">
      <c r="A66" s="42" t="s">
        <v>90</v>
      </c>
      <c r="B66" s="21"/>
      <c r="C66" s="18"/>
      <c r="D66" s="27">
        <v>0</v>
      </c>
      <c r="E66" s="17"/>
      <c r="F66" s="18"/>
      <c r="G66" s="20">
        <v>0</v>
      </c>
      <c r="H66" s="21"/>
      <c r="I66" s="18"/>
      <c r="J66" s="27">
        <v>0</v>
      </c>
      <c r="K66" s="22" t="s">
        <v>32</v>
      </c>
      <c r="L66" s="43" t="s">
        <v>32</v>
      </c>
      <c r="M66" s="24" t="s">
        <v>32</v>
      </c>
      <c r="N66" s="23" t="s">
        <v>32</v>
      </c>
      <c r="O66" s="22" t="s">
        <v>32</v>
      </c>
      <c r="P66" s="43" t="s">
        <v>32</v>
      </c>
    </row>
    <row r="67" spans="1:16" ht="15" customHeight="1" x14ac:dyDescent="0.25">
      <c r="A67" s="42" t="s">
        <v>91</v>
      </c>
      <c r="B67" s="21"/>
      <c r="C67" s="18"/>
      <c r="D67" s="27">
        <v>0</v>
      </c>
      <c r="E67" s="17"/>
      <c r="F67" s="18"/>
      <c r="G67" s="20">
        <v>0</v>
      </c>
      <c r="H67" s="21"/>
      <c r="I67" s="18"/>
      <c r="J67" s="27">
        <v>0</v>
      </c>
      <c r="K67" s="22" t="s">
        <v>32</v>
      </c>
      <c r="L67" s="43" t="s">
        <v>32</v>
      </c>
      <c r="M67" s="24" t="s">
        <v>32</v>
      </c>
      <c r="N67" s="23" t="s">
        <v>32</v>
      </c>
      <c r="O67" s="22" t="s">
        <v>32</v>
      </c>
      <c r="P67" s="43" t="s">
        <v>32</v>
      </c>
    </row>
    <row r="68" spans="1:16" ht="15" customHeight="1" x14ac:dyDescent="0.25">
      <c r="A68" s="44" t="s">
        <v>92</v>
      </c>
      <c r="B68" s="21"/>
      <c r="C68" s="18"/>
      <c r="D68" s="27">
        <v>0</v>
      </c>
      <c r="E68" s="17"/>
      <c r="F68" s="18"/>
      <c r="G68" s="20">
        <v>0</v>
      </c>
      <c r="H68" s="21"/>
      <c r="I68" s="18"/>
      <c r="J68" s="27">
        <v>0</v>
      </c>
      <c r="K68" s="22" t="s">
        <v>32</v>
      </c>
      <c r="L68" s="43" t="s">
        <v>32</v>
      </c>
      <c r="M68" s="24" t="s">
        <v>32</v>
      </c>
      <c r="N68" s="23" t="s">
        <v>32</v>
      </c>
      <c r="O68" s="22" t="s">
        <v>32</v>
      </c>
      <c r="P68" s="43" t="s">
        <v>32</v>
      </c>
    </row>
    <row r="69" spans="1:16" ht="15" customHeight="1" x14ac:dyDescent="0.25">
      <c r="A69" s="42" t="s">
        <v>93</v>
      </c>
      <c r="B69" s="21"/>
      <c r="C69" s="18"/>
      <c r="D69" s="27">
        <v>0</v>
      </c>
      <c r="E69" s="17"/>
      <c r="F69" s="18"/>
      <c r="G69" s="20">
        <v>0</v>
      </c>
      <c r="H69" s="21"/>
      <c r="I69" s="18"/>
      <c r="J69" s="27">
        <v>0</v>
      </c>
      <c r="K69" s="22" t="s">
        <v>32</v>
      </c>
      <c r="L69" s="43" t="s">
        <v>32</v>
      </c>
      <c r="M69" s="24" t="s">
        <v>32</v>
      </c>
      <c r="N69" s="23" t="s">
        <v>32</v>
      </c>
      <c r="O69" s="22" t="s">
        <v>32</v>
      </c>
      <c r="P69" s="43" t="s">
        <v>32</v>
      </c>
    </row>
    <row r="70" spans="1:16" ht="15" customHeight="1" x14ac:dyDescent="0.25">
      <c r="A70" s="42" t="s">
        <v>94</v>
      </c>
      <c r="B70" s="21"/>
      <c r="C70" s="18"/>
      <c r="D70" s="27">
        <v>0</v>
      </c>
      <c r="E70" s="17"/>
      <c r="F70" s="18"/>
      <c r="G70" s="20">
        <v>0</v>
      </c>
      <c r="H70" s="21"/>
      <c r="I70" s="18"/>
      <c r="J70" s="27">
        <v>0</v>
      </c>
      <c r="K70" s="22" t="s">
        <v>32</v>
      </c>
      <c r="L70" s="43" t="s">
        <v>32</v>
      </c>
      <c r="M70" s="24" t="s">
        <v>32</v>
      </c>
      <c r="N70" s="23" t="s">
        <v>32</v>
      </c>
      <c r="O70" s="22" t="s">
        <v>32</v>
      </c>
      <c r="P70" s="43" t="s">
        <v>32</v>
      </c>
    </row>
    <row r="71" spans="1:16" ht="15" customHeight="1" x14ac:dyDescent="0.25">
      <c r="A71" s="42" t="s">
        <v>95</v>
      </c>
      <c r="B71" s="21"/>
      <c r="C71" s="18"/>
      <c r="D71" s="27">
        <v>0</v>
      </c>
      <c r="E71" s="17"/>
      <c r="F71" s="18"/>
      <c r="G71" s="20">
        <v>0</v>
      </c>
      <c r="H71" s="21"/>
      <c r="I71" s="18"/>
      <c r="J71" s="27">
        <v>0</v>
      </c>
      <c r="K71" s="22"/>
      <c r="L71" s="43"/>
      <c r="M71" s="24"/>
      <c r="N71" s="23"/>
      <c r="O71" s="22"/>
      <c r="P71" s="43"/>
    </row>
    <row r="72" spans="1:16" ht="15" customHeight="1" x14ac:dyDescent="0.25">
      <c r="A72" s="42" t="s">
        <v>96</v>
      </c>
      <c r="B72" s="21"/>
      <c r="C72" s="18"/>
      <c r="D72" s="27">
        <v>0</v>
      </c>
      <c r="E72" s="17"/>
      <c r="F72" s="18"/>
      <c r="G72" s="20">
        <v>0</v>
      </c>
      <c r="H72" s="21"/>
      <c r="I72" s="18"/>
      <c r="J72" s="27">
        <v>0</v>
      </c>
      <c r="K72" s="22"/>
      <c r="L72" s="43"/>
      <c r="M72" s="24"/>
      <c r="N72" s="23"/>
      <c r="O72" s="22"/>
      <c r="P72" s="43"/>
    </row>
    <row r="73" spans="1:16" ht="15" customHeight="1" x14ac:dyDescent="0.25">
      <c r="A73" s="44" t="s">
        <v>97</v>
      </c>
      <c r="B73" s="21"/>
      <c r="C73" s="18"/>
      <c r="D73" s="27">
        <v>0</v>
      </c>
      <c r="E73" s="17"/>
      <c r="F73" s="18"/>
      <c r="G73" s="20">
        <v>0</v>
      </c>
      <c r="H73" s="21"/>
      <c r="I73" s="18"/>
      <c r="J73" s="27">
        <v>0</v>
      </c>
      <c r="K73" s="22" t="s">
        <v>32</v>
      </c>
      <c r="L73" s="43" t="s">
        <v>32</v>
      </c>
      <c r="M73" s="24" t="s">
        <v>32</v>
      </c>
      <c r="N73" s="23" t="s">
        <v>32</v>
      </c>
      <c r="O73" s="22" t="s">
        <v>32</v>
      </c>
      <c r="P73" s="43" t="s">
        <v>32</v>
      </c>
    </row>
    <row r="74" spans="1:16" ht="15" customHeight="1" x14ac:dyDescent="0.25">
      <c r="A74" s="44" t="s">
        <v>98</v>
      </c>
      <c r="B74" s="21"/>
      <c r="C74" s="18"/>
      <c r="D74" s="27">
        <v>0</v>
      </c>
      <c r="E74" s="17"/>
      <c r="F74" s="18"/>
      <c r="G74" s="20">
        <v>0</v>
      </c>
      <c r="H74" s="21"/>
      <c r="I74" s="18">
        <v>1</v>
      </c>
      <c r="J74" s="27">
        <v>0.1006036217303823</v>
      </c>
      <c r="K74" s="22" t="s">
        <v>32</v>
      </c>
      <c r="L74" s="43" t="s">
        <v>32</v>
      </c>
      <c r="M74" s="24" t="s">
        <v>32</v>
      </c>
      <c r="N74" s="23" t="s">
        <v>32</v>
      </c>
      <c r="O74" s="22" t="s">
        <v>32</v>
      </c>
      <c r="P74" s="43" t="s">
        <v>32</v>
      </c>
    </row>
    <row r="75" spans="1:16" ht="15" customHeight="1" x14ac:dyDescent="0.25">
      <c r="A75" s="42" t="s">
        <v>99</v>
      </c>
      <c r="B75" s="21"/>
      <c r="C75" s="18"/>
      <c r="D75" s="27">
        <v>0</v>
      </c>
      <c r="E75" s="17"/>
      <c r="F75" s="18"/>
      <c r="G75" s="20">
        <v>0</v>
      </c>
      <c r="H75" s="21"/>
      <c r="I75" s="18"/>
      <c r="J75" s="27">
        <v>0</v>
      </c>
      <c r="K75" s="22" t="s">
        <v>32</v>
      </c>
      <c r="L75" s="43" t="s">
        <v>32</v>
      </c>
      <c r="M75" s="24" t="s">
        <v>32</v>
      </c>
      <c r="N75" s="23" t="s">
        <v>32</v>
      </c>
      <c r="O75" s="22" t="s">
        <v>32</v>
      </c>
      <c r="P75" s="43" t="s">
        <v>32</v>
      </c>
    </row>
    <row r="76" spans="1:16" ht="15" customHeight="1" x14ac:dyDescent="0.25">
      <c r="A76" s="42" t="s">
        <v>100</v>
      </c>
      <c r="B76" s="21"/>
      <c r="C76" s="18"/>
      <c r="D76" s="27">
        <v>0</v>
      </c>
      <c r="E76" s="17"/>
      <c r="F76" s="18"/>
      <c r="G76" s="20">
        <v>0</v>
      </c>
      <c r="H76" s="21"/>
      <c r="I76" s="18"/>
      <c r="J76" s="27">
        <v>0</v>
      </c>
      <c r="K76" s="22" t="s">
        <v>32</v>
      </c>
      <c r="L76" s="43" t="s">
        <v>32</v>
      </c>
      <c r="M76" s="24" t="s">
        <v>32</v>
      </c>
      <c r="N76" s="23" t="s">
        <v>32</v>
      </c>
      <c r="O76" s="22" t="s">
        <v>32</v>
      </c>
      <c r="P76" s="43" t="s">
        <v>32</v>
      </c>
    </row>
    <row r="77" spans="1:16" ht="15" customHeight="1" thickBot="1" x14ac:dyDescent="0.3">
      <c r="A77" s="45" t="s">
        <v>101</v>
      </c>
      <c r="B77" s="46"/>
      <c r="C77" s="47"/>
      <c r="D77" s="29">
        <v>0</v>
      </c>
      <c r="E77" s="48"/>
      <c r="F77" s="47"/>
      <c r="G77" s="30">
        <v>0</v>
      </c>
      <c r="H77" s="46"/>
      <c r="I77" s="47"/>
      <c r="J77" s="29">
        <v>0</v>
      </c>
      <c r="K77" s="49" t="s">
        <v>32</v>
      </c>
      <c r="L77" s="50" t="s">
        <v>32</v>
      </c>
      <c r="M77" s="51" t="s">
        <v>32</v>
      </c>
      <c r="N77" s="52" t="s">
        <v>32</v>
      </c>
      <c r="O77" s="49" t="s">
        <v>32</v>
      </c>
      <c r="P77" s="50" t="s">
        <v>32</v>
      </c>
    </row>
    <row r="78" spans="1:16" ht="15" customHeight="1" thickBot="1" x14ac:dyDescent="0.3">
      <c r="A78" s="53" t="s">
        <v>102</v>
      </c>
      <c r="B78" s="54">
        <v>51</v>
      </c>
      <c r="C78" s="53">
        <v>939</v>
      </c>
      <c r="D78" s="55">
        <v>81.937172774869111</v>
      </c>
      <c r="E78" s="53">
        <v>154</v>
      </c>
      <c r="F78" s="54">
        <v>1450</v>
      </c>
      <c r="G78" s="56">
        <v>64.732142857142861</v>
      </c>
      <c r="H78" s="54">
        <v>166</v>
      </c>
      <c r="I78" s="53">
        <v>994</v>
      </c>
      <c r="J78" s="55">
        <v>42.771084337349393</v>
      </c>
      <c r="K78" s="57">
        <v>33.116883116883116</v>
      </c>
      <c r="L78" s="58">
        <v>64.758620689655174</v>
      </c>
      <c r="M78" s="59">
        <v>30.722891566265059</v>
      </c>
      <c r="N78" s="60">
        <v>94.466800804828978</v>
      </c>
      <c r="O78" s="57">
        <v>92.771084337349393</v>
      </c>
      <c r="P78" s="58">
        <v>145.87525150905432</v>
      </c>
    </row>
    <row r="79" spans="1:16" ht="15" customHeight="1" thickBot="1" x14ac:dyDescent="0.3">
      <c r="A79" s="61" t="s">
        <v>103</v>
      </c>
      <c r="B79" s="62">
        <v>32</v>
      </c>
      <c r="C79" s="63">
        <v>207</v>
      </c>
      <c r="D79" s="56">
        <v>18.062827225130889</v>
      </c>
      <c r="E79" s="64">
        <v>125</v>
      </c>
      <c r="F79" s="53">
        <v>790</v>
      </c>
      <c r="G79" s="65">
        <v>35.267857142857146</v>
      </c>
      <c r="H79" s="62">
        <v>338</v>
      </c>
      <c r="I79" s="63">
        <v>1330</v>
      </c>
      <c r="J79" s="56">
        <v>57.228915662650607</v>
      </c>
      <c r="K79" s="66">
        <v>25.6</v>
      </c>
      <c r="L79" s="57">
        <v>26.202531645569621</v>
      </c>
      <c r="M79" s="67">
        <v>9.4674556213017755</v>
      </c>
      <c r="N79" s="57">
        <v>15.563909774436091</v>
      </c>
      <c r="O79" s="66">
        <v>36.982248520710058</v>
      </c>
      <c r="P79" s="57">
        <v>59.398496240601503</v>
      </c>
    </row>
    <row r="80" spans="1:16" ht="15" customHeight="1" thickBot="1" x14ac:dyDescent="0.3">
      <c r="A80" s="53" t="s">
        <v>104</v>
      </c>
      <c r="B80" s="68">
        <v>83</v>
      </c>
      <c r="C80" s="53">
        <v>1146</v>
      </c>
      <c r="D80" s="69">
        <v>100</v>
      </c>
      <c r="E80" s="53">
        <v>279</v>
      </c>
      <c r="F80" s="68">
        <v>2240</v>
      </c>
      <c r="G80" s="56">
        <v>100</v>
      </c>
      <c r="H80" s="68">
        <v>504</v>
      </c>
      <c r="I80" s="53">
        <v>2324</v>
      </c>
      <c r="J80" s="69">
        <v>100</v>
      </c>
      <c r="K80" s="57">
        <v>29.749103942652326</v>
      </c>
      <c r="L80" s="70">
        <v>51.160714285714285</v>
      </c>
      <c r="M80" s="59">
        <v>16.468253968253968</v>
      </c>
      <c r="N80" s="71">
        <v>49.311531841652325</v>
      </c>
      <c r="O80" s="57">
        <v>55.357142857142861</v>
      </c>
      <c r="P80" s="70">
        <v>96.385542168674704</v>
      </c>
    </row>
  </sheetData>
  <mergeCells count="4">
    <mergeCell ref="A1:P3"/>
    <mergeCell ref="M4:N4"/>
    <mergeCell ref="O4:P4"/>
    <mergeCell ref="K4:L4"/>
  </mergeCells>
  <printOptions horizontalCentered="1"/>
  <pageMargins left="0.15748031496062992" right="0.15748031496062992" top="0.23622047244094491" bottom="0.15748031496062992" header="0" footer="0"/>
  <pageSetup paperSize="9" scale="64" fitToHeight="0" orientation="landscape" horizontalDpi="1200" verticalDpi="1200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2022-02-03T09:40:33Z</dcterms:modified>
</cp:coreProperties>
</file>