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"/>
    </mc:Choice>
  </mc:AlternateContent>
  <xr:revisionPtr revIDLastSave="0" documentId="13_ncr:1_{C3CBC6E5-3808-464E-8C16-0089A24E3CDF}" xr6:coauthVersionLast="45" xr6:coauthVersionMax="45" xr10:uidLastSave="{00000000-0000-0000-0000-000000000000}"/>
  <bookViews>
    <workbookView xWindow="-120" yWindow="-120" windowWidth="25440" windowHeight="15390" tabRatio="701" activeTab="2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14" i="5" l="1"/>
  <c r="Q13" i="5"/>
  <c r="Q12" i="5"/>
  <c r="Q11" i="5"/>
  <c r="Q10" i="5"/>
  <c r="Q9" i="5"/>
  <c r="Q8" i="5"/>
  <c r="Q7" i="5"/>
  <c r="Q6" i="5"/>
  <c r="Q5" i="5"/>
  <c r="P80" i="5"/>
  <c r="O80" i="5"/>
  <c r="N80" i="5"/>
  <c r="M80" i="5"/>
  <c r="L80" i="5"/>
  <c r="K80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6" i="5"/>
  <c r="J80" i="5"/>
  <c r="G80" i="5"/>
  <c r="J7" i="5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79" i="5"/>
  <c r="J6" i="5"/>
  <c r="D6" i="5"/>
  <c r="R5" i="5" s="1"/>
  <c r="G7" i="5"/>
  <c r="G8" i="5"/>
  <c r="G9" i="5"/>
  <c r="G10" i="5"/>
  <c r="G11" i="5"/>
  <c r="G12" i="5"/>
  <c r="G13" i="5"/>
  <c r="G14" i="5"/>
  <c r="G15" i="5"/>
  <c r="G16" i="5"/>
  <c r="G17" i="5"/>
  <c r="G18" i="5"/>
  <c r="G19" i="5"/>
  <c r="G20" i="5"/>
  <c r="G21" i="5"/>
  <c r="G22" i="5"/>
  <c r="G23" i="5"/>
  <c r="G24" i="5"/>
  <c r="G25" i="5"/>
  <c r="G26" i="5"/>
  <c r="G27" i="5"/>
  <c r="G28" i="5"/>
  <c r="G29" i="5"/>
  <c r="G30" i="5"/>
  <c r="G31" i="5"/>
  <c r="G32" i="5"/>
  <c r="G33" i="5"/>
  <c r="G34" i="5"/>
  <c r="G35" i="5"/>
  <c r="G36" i="5"/>
  <c r="G37" i="5"/>
  <c r="G38" i="5"/>
  <c r="G39" i="5"/>
  <c r="G40" i="5"/>
  <c r="G41" i="5"/>
  <c r="G42" i="5"/>
  <c r="G43" i="5"/>
  <c r="G44" i="5"/>
  <c r="G45" i="5"/>
  <c r="G46" i="5"/>
  <c r="G47" i="5"/>
  <c r="G48" i="5"/>
  <c r="G49" i="5"/>
  <c r="G50" i="5"/>
  <c r="G51" i="5"/>
  <c r="G52" i="5"/>
  <c r="G53" i="5"/>
  <c r="G54" i="5"/>
  <c r="G55" i="5"/>
  <c r="G56" i="5"/>
  <c r="G57" i="5"/>
  <c r="G58" i="5"/>
  <c r="G59" i="5"/>
  <c r="G60" i="5"/>
  <c r="G61" i="5"/>
  <c r="G62" i="5"/>
  <c r="G63" i="5"/>
  <c r="G64" i="5"/>
  <c r="G65" i="5"/>
  <c r="G66" i="5"/>
  <c r="G67" i="5"/>
  <c r="G68" i="5"/>
  <c r="G69" i="5"/>
  <c r="G70" i="5"/>
  <c r="G71" i="5"/>
  <c r="G72" i="5"/>
  <c r="G73" i="5"/>
  <c r="G74" i="5"/>
  <c r="G75" i="5"/>
  <c r="G76" i="5"/>
  <c r="G77" i="5"/>
  <c r="G78" i="5"/>
  <c r="G79" i="5"/>
  <c r="G6" i="5"/>
  <c r="D7" i="5"/>
  <c r="R6" i="5" s="1"/>
  <c r="D8" i="5"/>
  <c r="R7" i="5" s="1"/>
  <c r="D9" i="5"/>
  <c r="R8" i="5" s="1"/>
  <c r="D10" i="5"/>
  <c r="R9" i="5" s="1"/>
  <c r="D11" i="5"/>
  <c r="R10" i="5" s="1"/>
  <c r="D12" i="5"/>
  <c r="R11" i="5" s="1"/>
  <c r="D13" i="5"/>
  <c r="R12" i="5" s="1"/>
  <c r="D14" i="5"/>
  <c r="R13" i="5" s="1"/>
  <c r="D15" i="5"/>
  <c r="R14" i="5" s="1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5" i="5"/>
  <c r="D76" i="5"/>
  <c r="D77" i="5"/>
  <c r="D78" i="5"/>
  <c r="D79" i="5"/>
  <c r="R15" i="5" s="1"/>
  <c r="I36" i="3" l="1"/>
  <c r="I38" i="3"/>
  <c r="I37" i="3"/>
  <c r="N25" i="3" l="1"/>
  <c r="P14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I25" i="3"/>
  <c r="E25" i="3"/>
  <c r="I24" i="3"/>
  <c r="E24" i="3"/>
  <c r="H22" i="3"/>
  <c r="G22" i="3"/>
  <c r="D22" i="3"/>
  <c r="C22" i="3"/>
  <c r="H21" i="3"/>
  <c r="G21" i="3"/>
  <c r="D21" i="3"/>
  <c r="C21" i="3"/>
  <c r="I20" i="3"/>
  <c r="O26" i="3" s="1"/>
  <c r="E20" i="3"/>
  <c r="O15" i="3" s="1"/>
  <c r="I19" i="3"/>
  <c r="N26" i="3" s="1"/>
  <c r="E19" i="3"/>
  <c r="O14" i="3" s="1"/>
  <c r="I18" i="3"/>
  <c r="M26" i="3" s="1"/>
  <c r="E18" i="3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E12" i="3"/>
  <c r="N13" i="3" s="1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6" i="3"/>
  <c r="I28" i="3" l="1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F6" i="3" s="1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E23" i="3" l="1"/>
  <c r="I17" i="3"/>
  <c r="E29" i="3"/>
  <c r="E11" i="3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6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<sst xmlns="http://schemas.openxmlformats.org/spreadsheetml/2006/main" count="183" uniqueCount="108">
  <si>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</si>
  <si>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</si>
  <si>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</si>
  <si>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</si>
  <si>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</si>
  <si>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</si>
  <si>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</si>
  <si>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</si>
  <si>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</si>
  <si>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</si>
  <si>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</si>
  <si>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</si>
  <si>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</si>
  <si>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</si>
  <si>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</si>
  <si>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</si>
  <si>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</si>
  <si>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</si>
  <si>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</si>
  <si>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</si>
  <si>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</si>
  <si>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</si>
  <si>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</si>
  <si>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</si>
  <si>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</si>
  <si>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</si>
  <si>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</si>
  <si>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B i H</t>
  </si>
  <si>
    <t>Kosovo</t>
  </si>
  <si>
    <t>Švicarska</t>
  </si>
  <si>
    <t>Slovenija</t>
  </si>
  <si>
    <t>Estonija</t>
  </si>
  <si>
    <t>Njemačka</t>
  </si>
  <si>
    <t>Norveška</t>
  </si>
  <si>
    <t>Ujedinjeno Kraljevstvo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</si>
  <si>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</si>
  <si>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</si>
  <si>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</si>
  <si>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</si>
  <si>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</si>
  <si>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</si>
  <si>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</si>
  <si>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</si>
  <si>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</si>
  <si>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</si>
  <si>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</si>
  <si>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</si>
  <si>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</si>
  <si>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</si>
  <si>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</si>
  <si>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</si>
  <si>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</si>
  <si>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</si>
  <si>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</si>
  <si>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</si>
  <si>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Luxemburg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</si>
  <si>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</si>
  <si>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</si>
  <si>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</si>
  <si>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</si>
  <si>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</si>
  <si>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</si>
  <si>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</si>
  <si>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</si>
  <si>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</si>
  <si>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</si>
  <si>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</si>
  <si>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</si>
  <si>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Ostale eur. zemlje</t>
  </si>
  <si>
    <t>Južnoafrička Republika</t>
  </si>
  <si>
    <t>Maroko</t>
  </si>
  <si>
    <t>Tunis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</si>
  <si>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</si>
  <si>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</si>
  <si>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</si>
  <si>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</si>
  <si>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</si>
  <si>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</si>
  <si>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</si>
  <si>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</si>
  <si>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</si>
  <si>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</si>
  <si>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</si>
  <si>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</si>
  <si>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Kina</t>
  </si>
  <si>
    <t>Koreja, Republika</t>
  </si>
  <si>
    <t>Kuvajt</t>
  </si>
  <si>
    <t>Oman</t>
  </si>
  <si>
    <t>Tajland</t>
  </si>
  <si>
    <t>Tajvan</t>
  </si>
  <si>
    <t>Ujedinjeni Arapski Emirati</t>
  </si>
  <si>
    <t>Ost.azijske zemlje</t>
  </si>
  <si>
    <t>Australija</t>
  </si>
  <si>
    <t>Novi Zeland</t>
  </si>
  <si>
    <t>Ost. zemlje Oceanije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</si>
  <si>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</si>
  <si>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</si>
  <si>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</si>
  <si>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</si>
  <si>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</si>
  <si>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</si>
  <si>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</si>
  <si>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Ost. afrričke zemlje</t>
  </si>
  <si>
    <t>Ost.zemjle Sj.Amerike</t>
  </si>
  <si>
    <t>Hrvatska</t>
  </si>
  <si>
    <t>Ukraljina</t>
  </si>
  <si>
    <t>Ost.zemlje J.i Sr. Amerike</t>
  </si>
  <si>
    <t>Službena statistika TZO Malinska-Dubašnica,                                                                                                                        po kapacitetima i zemljama, prema podatcima                                                                                                                            iz sustava eVisitor na dan 7.5.2021.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</si>
</sst>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4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sz val="11"/>
      <color rgb="FFFF0000"/>
      <name val="Calibri"/>
      <family val="2"/>
    </font>
    <font>
      <sz val="14"/>
      <color theme="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64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4" fillId="0" borderId="13" xfId="0" applyFont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center" wrapText="1"/>
    </xf>
    <xf numFmtId="0" fontId="34" fillId="0" borderId="21" xfId="0" applyFont="1" applyBorder="1" applyAlignment="1">
      <alignment horizontal="center"/>
    </xf>
    <xf numFmtId="0" fontId="34" fillId="0" borderId="22" xfId="0" applyFont="1" applyBorder="1" applyAlignment="1">
      <alignment horizontal="center"/>
    </xf>
    <xf numFmtId="0" fontId="34" fillId="0" borderId="23" xfId="0" applyFont="1" applyBorder="1" applyAlignment="1">
      <alignment horizontal="center"/>
    </xf>
    <xf numFmtId="0" fontId="36" fillId="0" borderId="34" xfId="0" applyFont="1" applyBorder="1" applyAlignment="1">
      <alignment horizontal="center"/>
    </xf>
    <xf numFmtId="0" fontId="0" fillId="0" borderId="29" xfId="0" applyBorder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0" fontId="0" fillId="0" borderId="35" xfId="0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6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6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4" fillId="0" borderId="42" xfId="0" applyFont="1" applyBorder="1" applyAlignment="1">
      <alignment horizontal="center"/>
    </xf>
    <xf numFmtId="0" fontId="34" fillId="0" borderId="43" xfId="0" applyFont="1" applyBorder="1" applyAlignment="1">
      <alignment horizontal="center"/>
    </xf>
    <xf numFmtId="4" fontId="34" fillId="0" borderId="43" xfId="0" applyNumberFormat="1" applyFont="1" applyBorder="1" applyAlignment="1">
      <alignment horizontal="center" wrapText="1"/>
    </xf>
    <xf numFmtId="0" fontId="34" fillId="0" borderId="49" xfId="0" applyFont="1" applyBorder="1" applyAlignment="1">
      <alignment horizontal="center"/>
    </xf>
    <xf numFmtId="4" fontId="34" fillId="0" borderId="44" xfId="0" applyNumberFormat="1" applyFont="1" applyBorder="1" applyAlignment="1">
      <alignment horizontal="center" wrapText="1"/>
    </xf>
    <xf numFmtId="0" fontId="34" fillId="0" borderId="44" xfId="0" applyFont="1" applyBorder="1" applyAlignment="1">
      <alignment horizontal="center"/>
    </xf>
    <xf numFmtId="0" fontId="34" fillId="0" borderId="55" xfId="0" applyFont="1" applyBorder="1"/>
    <xf numFmtId="0" fontId="34" fillId="0" borderId="55" xfId="0" applyFont="1" applyBorder="1" applyAlignment="1">
      <alignment wrapText="1"/>
    </xf>
    <xf numFmtId="0" fontId="34" fillId="0" borderId="56" xfId="0" applyFont="1" applyBorder="1"/>
    <xf numFmtId="0" fontId="0" fillId="0" borderId="38" xfId="0" applyBorder="1"/>
    <xf numFmtId="0" fontId="0" fillId="0" borderId="39" xfId="0" applyBorder="1"/>
    <xf numFmtId="0" fontId="0" fillId="0" borderId="57" xfId="0" applyBorder="1"/>
    <xf numFmtId="0" fontId="42" fillId="36" borderId="58" xfId="0" applyFont="1" applyFill="1" applyBorder="1"/>
    <xf numFmtId="0" fontId="42" fillId="36" borderId="14" xfId="0" applyFont="1" applyFill="1" applyBorder="1"/>
    <xf numFmtId="0" fontId="42" fillId="36" borderId="59" xfId="0" applyFont="1" applyFill="1" applyBorder="1"/>
    <xf numFmtId="0" fontId="42" fillId="36" borderId="23" xfId="0" applyFont="1" applyFill="1" applyBorder="1"/>
    <xf numFmtId="0" fontId="42" fillId="36" borderId="16" xfId="0" applyFont="1" applyFill="1" applyBorder="1"/>
    <xf numFmtId="0" fontId="42" fillId="36" borderId="19" xfId="0" applyFont="1" applyFill="1" applyBorder="1"/>
    <xf numFmtId="4" fontId="42" fillId="36" borderId="19" xfId="0" applyNumberFormat="1" applyFont="1" applyFill="1" applyBorder="1"/>
    <xf numFmtId="0" fontId="34" fillId="0" borderId="50" xfId="0" applyFont="1" applyBorder="1" applyAlignment="1">
      <alignment horizontal="center" vertical="center"/>
    </xf>
    <xf numFmtId="0" fontId="34" fillId="0" borderId="54" xfId="0" applyFont="1" applyBorder="1" applyAlignment="1">
      <alignment horizontal="center" vertical="center"/>
    </xf>
    <xf numFmtId="3" fontId="45" fillId="0" borderId="30" xfId="0" applyNumberFormat="1" applyFont="1" applyBorder="1"/>
    <xf numFmtId="4" fontId="45" fillId="0" borderId="31" xfId="0" applyNumberFormat="1" applyFont="1" applyBorder="1"/>
    <xf numFmtId="4" fontId="45" fillId="0" borderId="29" xfId="0" applyNumberFormat="1" applyFont="1" applyBorder="1"/>
    <xf numFmtId="4" fontId="45" fillId="0" borderId="30" xfId="0" applyNumberFormat="1" applyFont="1" applyBorder="1"/>
    <xf numFmtId="4" fontId="45" fillId="0" borderId="35" xfId="0" applyNumberFormat="1" applyFont="1" applyBorder="1"/>
    <xf numFmtId="4" fontId="45" fillId="0" borderId="44" xfId="0" applyNumberFormat="1" applyFont="1" applyBorder="1"/>
    <xf numFmtId="0" fontId="46" fillId="0" borderId="34" xfId="0" applyFont="1" applyBorder="1" applyAlignment="1">
      <alignment horizontal="center"/>
    </xf>
    <xf numFmtId="0" fontId="46" fillId="0" borderId="41" xfId="0" applyFont="1" applyBorder="1" applyAlignment="1">
      <alignment horizontal="center"/>
    </xf>
    <xf numFmtId="0" fontId="34" fillId="37" borderId="28" xfId="0" applyFont="1" applyFill="1" applyBorder="1" applyAlignment="1">
      <alignment horizontal="center"/>
    </xf>
    <xf numFmtId="0" fontId="34" fillId="37" borderId="25" xfId="0" applyFont="1" applyFill="1" applyBorder="1"/>
    <xf numFmtId="3" fontId="34" fillId="37" borderId="25" xfId="0" applyNumberFormat="1" applyFont="1" applyFill="1" applyBorder="1"/>
    <xf numFmtId="4" fontId="34" fillId="37" borderId="26" xfId="0" applyNumberFormat="1" applyFont="1" applyFill="1" applyBorder="1"/>
    <xf numFmtId="0" fontId="34" fillId="37" borderId="45" xfId="0" applyFont="1" applyFill="1" applyBorder="1" applyAlignment="1">
      <alignment horizontal="center"/>
    </xf>
    <xf numFmtId="0" fontId="34" fillId="37" borderId="47" xfId="0" applyFont="1" applyFill="1" applyBorder="1"/>
    <xf numFmtId="3" fontId="34" fillId="37" borderId="47" xfId="0" applyNumberFormat="1" applyFont="1" applyFill="1" applyBorder="1"/>
    <xf numFmtId="4" fontId="34" fillId="37" borderId="48" xfId="0" applyNumberFormat="1" applyFont="1" applyFill="1" applyBorder="1"/>
    <xf numFmtId="0" fontId="40" fillId="37" borderId="28" xfId="0" applyFont="1" applyFill="1" applyBorder="1" applyAlignment="1">
      <alignment horizontal="center"/>
    </xf>
    <xf numFmtId="0" fontId="36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6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4" fillId="38" borderId="55" xfId="0" applyFont="1" applyFill="1" applyBorder="1"/>
    <xf numFmtId="0" fontId="0" fillId="38" borderId="35" xfId="0" applyFill="1" applyBorder="1"/>
    <xf numFmtId="0" fontId="0" fillId="38" borderId="30" xfId="0" applyFill="1" applyBorder="1"/>
    <xf numFmtId="4" fontId="0" fillId="38" borderId="30" xfId="0" applyNumberFormat="1" applyFill="1" applyBorder="1"/>
    <xf numFmtId="0" fontId="0" fillId="38" borderId="29" xfId="0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166" fontId="0" fillId="38" borderId="30" xfId="0" applyNumberFormat="1" applyFill="1" applyBorder="1"/>
    <xf numFmtId="4" fontId="0" fillId="0" borderId="49" xfId="0" applyNumberFormat="1" applyBorder="1"/>
    <xf numFmtId="4" fontId="0" fillId="0" borderId="57" xfId="0" applyNumberFormat="1" applyBorder="1"/>
    <xf numFmtId="0" fontId="44" fillId="37" borderId="34" xfId="0" applyFont="1" applyFill="1" applyBorder="1" applyAlignment="1">
      <alignment horizontal="center"/>
    </xf>
    <xf numFmtId="0" fontId="45" fillId="37" borderId="30" xfId="0" applyFont="1" applyFill="1" applyBorder="1"/>
    <xf numFmtId="3" fontId="45" fillId="37" borderId="30" xfId="0" applyNumberFormat="1" applyFont="1" applyFill="1" applyBorder="1"/>
    <xf numFmtId="4" fontId="45" fillId="37" borderId="31" xfId="0" applyNumberFormat="1" applyFont="1" applyFill="1" applyBorder="1"/>
    <xf numFmtId="4" fontId="45" fillId="37" borderId="29" xfId="0" applyNumberFormat="1" applyFont="1" applyFill="1" applyBorder="1"/>
    <xf numFmtId="4" fontId="45" fillId="37" borderId="30" xfId="0" applyNumberFormat="1" applyFont="1" applyFill="1" applyBorder="1"/>
    <xf numFmtId="4" fontId="45" fillId="37" borderId="35" xfId="0" applyNumberFormat="1" applyFont="1" applyFill="1" applyBorder="1"/>
    <xf numFmtId="0" fontId="40" fillId="36" borderId="45" xfId="0" applyFont="1" applyFill="1" applyBorder="1" applyAlignment="1">
      <alignment horizontal="center"/>
    </xf>
    <xf numFmtId="4" fontId="45" fillId="0" borderId="49" xfId="0" applyNumberFormat="1" applyFont="1" applyBorder="1"/>
    <xf numFmtId="4" fontId="45" fillId="0" borderId="43" xfId="0" applyNumberFormat="1" applyFont="1" applyBorder="1"/>
    <xf numFmtId="4" fontId="45" fillId="0" borderId="42" xfId="0" applyNumberFormat="1" applyFont="1" applyBorder="1"/>
    <xf numFmtId="0" fontId="44" fillId="37" borderId="41" xfId="0" applyFont="1" applyFill="1" applyBorder="1" applyAlignment="1">
      <alignment horizontal="center"/>
    </xf>
    <xf numFmtId="4" fontId="45" fillId="37" borderId="49" xfId="0" applyNumberFormat="1" applyFont="1" applyFill="1" applyBorder="1"/>
    <xf numFmtId="4" fontId="45" fillId="37" borderId="43" xfId="0" applyNumberFormat="1" applyFont="1" applyFill="1" applyBorder="1"/>
    <xf numFmtId="4" fontId="45" fillId="37" borderId="44" xfId="0" applyNumberFormat="1" applyFont="1" applyFill="1" applyBorder="1"/>
    <xf numFmtId="4" fontId="45" fillId="37" borderId="42" xfId="0" applyNumberFormat="1" applyFont="1" applyFill="1" applyBorder="1"/>
    <xf numFmtId="3" fontId="34" fillId="36" borderId="47" xfId="0" applyNumberFormat="1" applyFont="1" applyFill="1" applyBorder="1"/>
    <xf numFmtId="4" fontId="34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4" fillId="0" borderId="18" xfId="0" applyFont="1" applyBorder="1" applyAlignment="1">
      <alignment vertical="center"/>
    </xf>
    <xf numFmtId="0" fontId="34" fillId="0" borderId="19" xfId="0" applyFont="1" applyBorder="1" applyAlignment="1">
      <alignment vertical="center"/>
    </xf>
    <xf numFmtId="0" fontId="34" fillId="0" borderId="20" xfId="0" applyFont="1" applyBorder="1" applyAlignment="1">
      <alignment vertical="center"/>
    </xf>
    <xf numFmtId="0" fontId="34" fillId="0" borderId="16" xfId="0" applyFont="1" applyBorder="1" applyAlignment="1">
      <alignment vertical="center"/>
    </xf>
    <xf numFmtId="0" fontId="34" fillId="0" borderId="0" xfId="0" applyFont="1" applyBorder="1" applyAlignment="1">
      <alignment vertical="center"/>
    </xf>
    <xf numFmtId="0" fontId="34" fillId="0" borderId="17" xfId="0" applyFont="1" applyBorder="1" applyAlignment="1">
      <alignment vertical="center"/>
    </xf>
    <xf numFmtId="4" fontId="34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4" fillId="37" borderId="45" xfId="0" applyNumberFormat="1" applyFont="1" applyFill="1" applyBorder="1"/>
    <xf numFmtId="4" fontId="0" fillId="0" borderId="37" xfId="0" applyNumberFormat="1" applyBorder="1"/>
    <xf numFmtId="4" fontId="45" fillId="37" borderId="34" xfId="0" applyNumberFormat="1" applyFont="1" applyFill="1" applyBorder="1"/>
    <xf numFmtId="0" fontId="0" fillId="0" borderId="0" xfId="0" applyBorder="1"/>
    <xf numFmtId="0" fontId="34" fillId="0" borderId="18" xfId="0" applyFont="1" applyBorder="1" applyAlignment="1">
      <alignment horizontal="center" vertical="center" wrapText="1"/>
    </xf>
    <xf numFmtId="0" fontId="34" fillId="0" borderId="20" xfId="0" applyFont="1" applyBorder="1" applyAlignment="1">
      <alignment horizontal="center" vertical="center" wrapText="1"/>
    </xf>
    <xf numFmtId="0" fontId="34" fillId="0" borderId="61" xfId="0" applyFont="1" applyBorder="1" applyAlignment="1">
      <alignment horizontal="center" vertical="center"/>
    </xf>
    <xf numFmtId="0" fontId="34" fillId="0" borderId="62" xfId="0" applyFont="1" applyBorder="1" applyAlignment="1">
      <alignment horizontal="center" vertical="center"/>
    </xf>
    <xf numFmtId="0" fontId="34" fillId="0" borderId="63" xfId="0" applyFont="1" applyBorder="1" applyAlignment="1">
      <alignment horizontal="center" vertical="center"/>
    </xf>
    <xf numFmtId="0" fontId="34" fillId="0" borderId="64" xfId="0" applyFont="1" applyBorder="1" applyAlignment="1">
      <alignment horizontal="center" vertical="center"/>
    </xf>
    <xf numFmtId="0" fontId="34" fillId="0" borderId="65" xfId="0" applyFont="1" applyBorder="1" applyAlignment="1">
      <alignment horizontal="center" vertical="center"/>
    </xf>
    <xf numFmtId="3" fontId="34" fillId="36" borderId="46" xfId="0" applyNumberFormat="1" applyFont="1" applyFill="1" applyBorder="1"/>
    <xf numFmtId="3" fontId="0" fillId="36" borderId="35" xfId="0" applyNumberFormat="1" applyFill="1" applyBorder="1"/>
    <xf numFmtId="3" fontId="34" fillId="37" borderId="32" xfId="0" applyNumberFormat="1" applyFont="1" applyFill="1" applyBorder="1"/>
    <xf numFmtId="3" fontId="45" fillId="0" borderId="35" xfId="0" applyNumberFormat="1" applyFont="1" applyBorder="1"/>
    <xf numFmtId="3" fontId="45" fillId="37" borderId="35" xfId="0" applyNumberFormat="1" applyFont="1" applyFill="1" applyBorder="1"/>
    <xf numFmtId="3" fontId="34" fillId="37" borderId="46" xfId="0" applyNumberFormat="1" applyFont="1" applyFill="1" applyBorder="1"/>
    <xf numFmtId="3" fontId="0" fillId="0" borderId="35" xfId="0" applyNumberFormat="1" applyBorder="1"/>
    <xf numFmtId="3" fontId="34" fillId="37" borderId="60" xfId="0" applyNumberFormat="1" applyFont="1" applyFill="1" applyBorder="1"/>
    <xf numFmtId="3" fontId="0" fillId="0" borderId="29" xfId="0" applyNumberFormat="1" applyBorder="1"/>
    <xf numFmtId="3" fontId="34" fillId="37" borderId="24" xfId="0" applyNumberFormat="1" applyFont="1" applyFill="1" applyBorder="1"/>
    <xf numFmtId="3" fontId="45" fillId="37" borderId="29" xfId="0" applyNumberFormat="1" applyFont="1" applyFill="1" applyBorder="1"/>
    <xf numFmtId="3" fontId="45" fillId="0" borderId="29" xfId="0" applyNumberFormat="1" applyFont="1" applyBorder="1"/>
    <xf numFmtId="3" fontId="34" fillId="36" borderId="60" xfId="0" applyNumberFormat="1" applyFont="1" applyFill="1" applyBorder="1"/>
    <xf numFmtId="3" fontId="0" fillId="36" borderId="29" xfId="0" applyNumberFormat="1" applyFill="1" applyBorder="1"/>
    <xf numFmtId="0" fontId="2" fillId="0" borderId="0" xfId="0" applyFont="1" applyBorder="1"/>
    <xf numFmtId="0" fontId="2" fillId="0" borderId="0" xfId="0" applyFont="1" applyFill="1" applyBorder="1"/>
    <xf numFmtId="4" fontId="4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2" fillId="0" borderId="0" xfId="0" applyFont="1"/>
    <xf numFmtId="0" fontId="2" fillId="0" borderId="14" xfId="0" applyFont="1" applyBorder="1"/>
    <xf numFmtId="0" fontId="42" fillId="0" borderId="18" xfId="0" applyFont="1" applyBorder="1" applyAlignment="1">
      <alignment vertical="center"/>
    </xf>
    <xf numFmtId="0" fontId="42" fillId="0" borderId="19" xfId="0" applyFont="1" applyBorder="1" applyAlignment="1">
      <alignment vertical="center"/>
    </xf>
    <xf numFmtId="0" fontId="42" fillId="0" borderId="20" xfId="0" applyFont="1" applyBorder="1" applyAlignment="1">
      <alignment vertical="center"/>
    </xf>
    <xf numFmtId="0" fontId="50" fillId="0" borderId="0" xfId="0" applyFont="1"/>
    <xf numFmtId="0" fontId="13" fillId="0" borderId="0" xfId="0" applyFont="1" applyAlignment="1"/>
    <xf numFmtId="3" fontId="2" fillId="0" borderId="0" xfId="0" applyNumberFormat="1" applyFont="1" applyFill="1" applyBorder="1"/>
    <xf numFmtId="3" fontId="4" fillId="0" borderId="0" xfId="0" applyNumberFormat="1" applyFont="1" applyBorder="1"/>
    <xf numFmtId="0" fontId="34" fillId="35" borderId="55" xfId="0" applyFont="1" applyFill="1" applyBorder="1"/>
    <xf numFmtId="0" fontId="0" fillId="35" borderId="35" xfId="0" applyFill="1" applyBorder="1"/>
    <xf numFmtId="0" fontId="0" fillId="35" borderId="30" xfId="0" applyFill="1" applyBorder="1"/>
    <xf numFmtId="0" fontId="34" fillId="35" borderId="55" xfId="0" applyFont="1" applyFill="1" applyBorder="1" applyAlignment="1">
      <alignment wrapText="1"/>
    </xf>
    <xf numFmtId="0" fontId="34" fillId="39" borderId="55" xfId="0" applyFont="1" applyFill="1" applyBorder="1"/>
    <xf numFmtId="0" fontId="0" fillId="39" borderId="35" xfId="0" applyFill="1" applyBorder="1"/>
    <xf numFmtId="0" fontId="0" fillId="39" borderId="30" xfId="0" applyFill="1" applyBorder="1"/>
    <xf numFmtId="4" fontId="0" fillId="35" borderId="30" xfId="0" applyNumberFormat="1" applyFill="1" applyBorder="1"/>
    <xf numFmtId="4" fontId="0" fillId="35" borderId="31" xfId="0" applyNumberFormat="1" applyFill="1" applyBorder="1"/>
    <xf numFmtId="4" fontId="51" fillId="36" borderId="58" xfId="0" applyNumberFormat="1" applyFont="1" applyFill="1" applyBorder="1"/>
    <xf numFmtId="4" fontId="0" fillId="35" borderId="39" xfId="0" applyNumberFormat="1" applyFill="1" applyBorder="1"/>
    <xf numFmtId="4" fontId="0" fillId="35" borderId="40" xfId="0" applyNumberFormat="1" applyFill="1" applyBorder="1"/>
    <xf numFmtId="4" fontId="51" fillId="36" borderId="66" xfId="0" applyNumberFormat="1" applyFont="1" applyFill="1" applyBorder="1"/>
    <xf numFmtId="4" fontId="0" fillId="39" borderId="30" xfId="0" applyNumberFormat="1" applyFill="1" applyBorder="1"/>
    <xf numFmtId="0" fontId="0" fillId="39" borderId="29" xfId="0" applyFill="1" applyBorder="1"/>
    <xf numFmtId="4" fontId="0" fillId="39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9" borderId="30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0" fillId="35" borderId="30" xfId="0" applyNumberFormat="1" applyFill="1" applyBorder="1"/>
    <xf numFmtId="166" fontId="0" fillId="35" borderId="57" xfId="0" applyNumberFormat="1" applyFill="1" applyBorder="1"/>
    <xf numFmtId="166" fontId="0" fillId="35" borderId="40" xfId="0" applyNumberFormat="1" applyFill="1" applyBorder="1"/>
    <xf numFmtId="166" fontId="0" fillId="35" borderId="38" xfId="0" applyNumberFormat="1" applyFill="1" applyBorder="1"/>
    <xf numFmtId="166" fontId="0" fillId="35" borderId="39" xfId="0" applyNumberFormat="1" applyFill="1" applyBorder="1"/>
    <xf numFmtId="0" fontId="42" fillId="36" borderId="0" xfId="0" applyFont="1" applyFill="1" applyBorder="1"/>
    <xf numFmtId="166" fontId="51" fillId="36" borderId="24" xfId="0" applyNumberFormat="1" applyFont="1" applyFill="1" applyBorder="1"/>
    <xf numFmtId="166" fontId="51" fillId="36" borderId="26" xfId="0" applyNumberFormat="1" applyFont="1" applyFill="1" applyBorder="1"/>
    <xf numFmtId="166" fontId="51" fillId="36" borderId="32" xfId="0" applyNumberFormat="1" applyFont="1" applyFill="1" applyBorder="1"/>
    <xf numFmtId="166" fontId="51" fillId="36" borderId="25" xfId="0" applyNumberFormat="1" applyFont="1" applyFill="1" applyBorder="1"/>
    <xf numFmtId="166" fontId="51" fillId="36" borderId="29" xfId="0" applyNumberFormat="1" applyFont="1" applyFill="1" applyBorder="1"/>
    <xf numFmtId="166" fontId="51" fillId="36" borderId="31" xfId="0" applyNumberFormat="1" applyFont="1" applyFill="1" applyBorder="1"/>
    <xf numFmtId="166" fontId="51" fillId="36" borderId="35" xfId="0" applyNumberFormat="1" applyFont="1" applyFill="1" applyBorder="1"/>
    <xf numFmtId="166" fontId="51" fillId="36" borderId="30" xfId="0" applyNumberFormat="1" applyFont="1" applyFill="1" applyBorder="1"/>
    <xf numFmtId="166" fontId="51" fillId="36" borderId="49" xfId="0" applyNumberFormat="1" applyFont="1" applyFill="1" applyBorder="1"/>
    <xf numFmtId="166" fontId="51" fillId="36" borderId="44" xfId="0" applyNumberFormat="1" applyFont="1" applyFill="1" applyBorder="1"/>
    <xf numFmtId="166" fontId="51" fillId="36" borderId="42" xfId="0" applyNumberFormat="1" applyFont="1" applyFill="1" applyBorder="1"/>
    <xf numFmtId="166" fontId="51" fillId="36" borderId="43" xfId="0" applyNumberFormat="1" applyFont="1" applyFill="1" applyBorder="1"/>
    <xf numFmtId="0" fontId="0" fillId="0" borderId="13" xfId="0" applyBorder="1"/>
    <xf numFmtId="0" fontId="0" fillId="0" borderId="14" xfId="0" applyBorder="1"/>
    <xf numFmtId="0" fontId="0" fillId="0" borderId="16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52" fillId="35" borderId="0" xfId="0" applyFont="1" applyFill="1"/>
    <xf numFmtId="0" fontId="52" fillId="35" borderId="0" xfId="0" applyFont="1" applyFill="1" applyBorder="1"/>
    <xf numFmtId="0" fontId="0" fillId="0" borderId="15" xfId="0" applyBorder="1"/>
    <xf numFmtId="0" fontId="0" fillId="0" borderId="18" xfId="0" applyBorder="1"/>
    <xf numFmtId="0" fontId="30" fillId="0" borderId="0" xfId="0" applyFont="1" applyAlignment="1">
      <alignment horizontal="center" wrapText="1"/>
    </xf>
    <xf numFmtId="0" fontId="42" fillId="36" borderId="33" xfId="0" applyFont="1" applyFill="1" applyBorder="1" applyAlignment="1">
      <alignment horizontal="center" vertical="center" wrapText="1"/>
    </xf>
    <xf numFmtId="0" fontId="42" fillId="36" borderId="36" xfId="0" applyFont="1" applyFill="1" applyBorder="1" applyAlignment="1">
      <alignment horizontal="center" vertical="center" wrapText="1"/>
    </xf>
    <xf numFmtId="0" fontId="35" fillId="0" borderId="27" xfId="0" applyFont="1" applyBorder="1" applyAlignment="1">
      <alignment horizontal="center" vertical="center"/>
    </xf>
    <xf numFmtId="0" fontId="35" fillId="0" borderId="33" xfId="0" applyFont="1" applyBorder="1" applyAlignment="1">
      <alignment horizontal="center" vertical="center"/>
    </xf>
    <xf numFmtId="0" fontId="35" fillId="0" borderId="36" xfId="0" applyFont="1" applyBorder="1" applyAlignment="1">
      <alignment horizontal="center" vertical="center"/>
    </xf>
    <xf numFmtId="0" fontId="37" fillId="35" borderId="33" xfId="0" applyFont="1" applyFill="1" applyBorder="1" applyAlignment="1">
      <alignment horizontal="center" vertical="center" wrapText="1"/>
    </xf>
    <xf numFmtId="0" fontId="38" fillId="0" borderId="27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8" fillId="0" borderId="36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42" fillId="0" borderId="13" xfId="0" applyFont="1" applyBorder="1" applyAlignment="1">
      <alignment horizontal="center" vertical="center"/>
    </xf>
    <xf numFmtId="0" fontId="42" fillId="0" borderId="14" xfId="0" applyFont="1" applyBorder="1" applyAlignment="1">
      <alignment horizontal="center" vertical="center"/>
    </xf>
    <xf numFmtId="0" fontId="42" fillId="0" borderId="15" xfId="0" applyFont="1" applyBorder="1" applyAlignment="1">
      <alignment horizontal="center" vertical="center"/>
    </xf>
    <xf numFmtId="0" fontId="42" fillId="0" borderId="18" xfId="0" applyFont="1" applyBorder="1" applyAlignment="1">
      <alignment horizontal="center" vertical="center"/>
    </xf>
    <xf numFmtId="0" fontId="42" fillId="0" borderId="19" xfId="0" applyFont="1" applyBorder="1" applyAlignment="1">
      <alignment horizontal="center" vertical="center"/>
    </xf>
    <xf numFmtId="0" fontId="42" fillId="0" borderId="20" xfId="0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 wrapText="1"/>
    </xf>
    <xf numFmtId="0" fontId="49" fillId="37" borderId="27" xfId="0" applyFont="1" applyFill="1" applyBorder="1" applyAlignment="1">
      <alignment horizontal="center" vertical="center" wrapText="1"/>
    </xf>
    <xf numFmtId="0" fontId="49" fillId="37" borderId="33" xfId="0" applyFont="1" applyFill="1" applyBorder="1" applyAlignment="1">
      <alignment horizontal="center" vertical="center" wrapText="1"/>
    </xf>
    <xf numFmtId="0" fontId="49" fillId="37" borderId="36" xfId="0" applyFont="1" applyFill="1" applyBorder="1" applyAlignment="1">
      <alignment horizontal="center" vertical="center" wrapText="1"/>
    </xf>
    <xf numFmtId="0" fontId="41" fillId="0" borderId="27" xfId="0" applyFont="1" applyBorder="1" applyAlignment="1">
      <alignment horizontal="center" vertical="center" wrapText="1"/>
    </xf>
    <xf numFmtId="0" fontId="47" fillId="0" borderId="33" xfId="0" applyFont="1" applyBorder="1" applyAlignment="1">
      <alignment horizontal="center" vertical="center" wrapText="1"/>
    </xf>
    <xf numFmtId="0" fontId="47" fillId="0" borderId="36" xfId="0" applyFont="1" applyBorder="1" applyAlignment="1">
      <alignment horizontal="center" vertical="center" wrapText="1"/>
    </xf>
    <xf numFmtId="0" fontId="42" fillId="0" borderId="21" xfId="0" applyFont="1" applyBorder="1" applyAlignment="1">
      <alignment horizontal="center" vertical="center"/>
    </xf>
    <xf numFmtId="0" fontId="42" fillId="0" borderId="22" xfId="0" applyFont="1" applyBorder="1" applyAlignment="1">
      <alignment horizontal="center" vertical="center"/>
    </xf>
    <xf numFmtId="0" fontId="42" fillId="0" borderId="23" xfId="0" applyFont="1" applyBorder="1" applyAlignment="1">
      <alignment horizontal="center" vertical="center"/>
    </xf>
    <xf numFmtId="0" fontId="43" fillId="35" borderId="0" xfId="0" applyFont="1" applyFill="1" applyBorder="1" applyAlignment="1">
      <alignment horizontal="center" vertical="center"/>
    </xf>
    <xf numFmtId="0" fontId="34" fillId="0" borderId="52" xfId="0" applyFont="1" applyBorder="1" applyAlignment="1">
      <alignment horizontal="center"/>
    </xf>
    <xf numFmtId="0" fontId="34" fillId="0" borderId="51" xfId="0" applyFont="1" applyBorder="1" applyAlignment="1">
      <alignment horizontal="center"/>
    </xf>
    <xf numFmtId="0" fontId="34" fillId="0" borderId="53" xfId="0" applyFont="1" applyBorder="1" applyAlignment="1">
      <alignment horizontal="center"/>
    </xf>
    <xf numFmtId="0" fontId="34" fillId="0" borderId="52" xfId="0" applyFont="1" applyBorder="1" applyAlignment="1">
      <alignment horizontal="center" vertical="center"/>
    </xf>
    <xf numFmtId="0" fontId="34" fillId="0" borderId="53" xfId="0" applyFont="1" applyBorder="1" applyAlignment="1">
      <alignment horizontal="center" vertical="center"/>
    </xf>
    <xf numFmtId="0" fontId="53" fillId="0" borderId="0" xfId="0" applyFont="1" applyAlignment="1">
      <alignment horizontal="right"/>
    </xf>
  </cellXfs>
  <cellStyles count="56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no" xfId="0" builtinId="0" customBuiltin="1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21.735571019238641</c:v>
                </c:pt>
                <c:pt idx="1">
                  <c:v>31.989357347523541</c:v>
                </c:pt>
                <c:pt idx="2">
                  <c:v>7.1019238641015141</c:v>
                </c:pt>
                <c:pt idx="3">
                  <c:v>0.12279983626688497</c:v>
                </c:pt>
                <c:pt idx="4">
                  <c:v>39.050347932869421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6</c:v>
                </c:pt>
                <c:pt idx="1">
                  <c:v>347</c:v>
                </c:pt>
                <c:pt idx="2">
                  <c:v>1563</c:v>
                </c:pt>
                <c:pt idx="3">
                  <c:v>1062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8</c:v>
                </c:pt>
                <c:pt idx="2">
                  <c:v>2017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</c:v>
                </c:pt>
                <c:pt idx="1">
                  <c:v>1296</c:v>
                </c:pt>
                <c:pt idx="2">
                  <c:v>4188</c:v>
                </c:pt>
                <c:pt idx="3">
                  <c:v>8938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553</c:v>
                </c:pt>
                <c:pt idx="1">
                  <c:v>170</c:v>
                </c:pt>
                <c:pt idx="2">
                  <c:v>45</c:v>
                </c:pt>
                <c:pt idx="3" formatCode="General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0</c:v>
                </c:pt>
                <c:pt idx="1">
                  <c:v>91</c:v>
                </c:pt>
                <c:pt idx="2">
                  <c:v>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2830</c:v>
                </c:pt>
                <c:pt idx="1">
                  <c:v>766</c:v>
                </c:pt>
                <c:pt idx="2">
                  <c:v>312</c:v>
                </c:pt>
                <c:pt idx="3" formatCode="General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2237317485573371"/>
          <c:y val="0.12602252449876394"/>
          <c:w val="0.73452826168749641"/>
          <c:h val="0.65415342020366785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427-4D0F-83E1-3B7AF88C40FC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7427-4D0F-83E1-3B7AF88C40FC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6.27495138237254E-2"/>
                  <c:y val="-4.968551303055015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4217362726032304"/>
                  <c:y val="2.9789205320477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0.24277480858934067"/>
                  <c:y val="7.27036857944990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0.15697215309226251"/>
                  <c:y val="8.52091888653930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6"/>
              <c:layout>
                <c:manualLayout>
                  <c:x val="-2.7462862478977692E-2"/>
                  <c:y val="0.121505098910933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0.10640691934233605"/>
                  <c:y val="8.2120928629681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-0.23344892769232861"/>
                  <c:y val="4.77492891114976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-0.38856150753176577"/>
                  <c:y val="2.69830902359283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1"/>
                <c:pt idx="0">
                  <c:v>B i H</c:v>
                </c:pt>
                <c:pt idx="1">
                  <c:v>Slovenija</c:v>
                </c:pt>
                <c:pt idx="2">
                  <c:v>Njemačka</c:v>
                </c:pt>
                <c:pt idx="3">
                  <c:v>Kosovo</c:v>
                </c:pt>
                <c:pt idx="4">
                  <c:v>Austrija</c:v>
                </c:pt>
                <c:pt idx="5">
                  <c:v>Slovačka</c:v>
                </c:pt>
                <c:pt idx="6">
                  <c:v>Mađarska</c:v>
                </c:pt>
                <c:pt idx="7">
                  <c:v>Švicarska</c:v>
                </c:pt>
                <c:pt idx="8">
                  <c:v>Ukraljina</c:v>
                </c:pt>
                <c:pt idx="9">
                  <c:v>Rumunjska</c:v>
                </c:pt>
                <c:pt idx="10">
                  <c:v>Hrvatska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16.286098052384151</c:v>
                </c:pt>
                <c:pt idx="1">
                  <c:v>10.543989254533244</c:v>
                </c:pt>
                <c:pt idx="2">
                  <c:v>6.0107454667562124</c:v>
                </c:pt>
                <c:pt idx="3">
                  <c:v>5.5742108797850909</c:v>
                </c:pt>
                <c:pt idx="4">
                  <c:v>1.175285426460712</c:v>
                </c:pt>
                <c:pt idx="5">
                  <c:v>0.80591000671591662</c:v>
                </c:pt>
                <c:pt idx="6">
                  <c:v>0.60443250503693746</c:v>
                </c:pt>
                <c:pt idx="7">
                  <c:v>0.57085292142377431</c:v>
                </c:pt>
                <c:pt idx="8">
                  <c:v>0.47011417058428473</c:v>
                </c:pt>
                <c:pt idx="9">
                  <c:v>0.36937541974479515</c:v>
                </c:pt>
                <c:pt idx="10">
                  <c:v>56.044325050369373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7144</xdr:colOff>
      <xdr:row>3</xdr:row>
      <xdr:rowOff>19051</xdr:rowOff>
    </xdr:from>
    <xdr:to>
      <xdr:col>22</xdr:col>
      <xdr:colOff>578644</xdr:colOff>
      <xdr:row>14</xdr:row>
      <xdr:rowOff>180976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zoomScale="110" zoomScaleNormal="110" workbookViewId="0">
      <selection activeCell="A43" sqref="A43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107</v>
      </c>
      <c r="B4" s="8"/>
      <c r="C4" s="8"/>
    </row>
    <row r="5" spans="1:3" ht="15" customHeight="1">
      <c r="A5" s="230"/>
      <c r="B5" s="230"/>
      <c r="C5" s="230"/>
    </row>
    <row r="6" spans="1:3" ht="15" customHeight="1">
      <c r="A6" s="230"/>
      <c r="B6" s="230"/>
      <c r="C6" s="230"/>
    </row>
    <row r="10" spans="1:3" ht="15" customHeight="1">
      <c r="A10" s="263" t="s">
        <v>0</v>
      </c>
    </row>
    <row r="11" spans="1:3" ht="15" customHeight="1">
      <c r="A11" s="170"/>
      <c r="B11" s="170"/>
      <c r="C11" s="170"/>
    </row>
    <row r="12" spans="1:3" ht="15" customHeight="1">
      <c r="A12" s="170"/>
      <c r="B12" s="170"/>
      <c r="C12" s="170"/>
    </row>
    <row r="13" spans="1:3" ht="15" customHeight="1">
      <c r="A13" s="170"/>
      <c r="B13" s="170"/>
      <c r="C13" s="170"/>
    </row>
    <row r="14" spans="1:3" ht="15" customHeight="1">
      <c r="A14" s="170"/>
      <c r="B14" s="170"/>
      <c r="C14" s="170"/>
    </row>
    <row r="15" spans="1:3" ht="15" customHeight="1">
      <c r="A15" s="170"/>
      <c r="B15" s="170"/>
      <c r="C15" s="170"/>
    </row>
    <row r="16" spans="1:3" ht="15" customHeight="1">
      <c r="A16" s="170"/>
      <c r="B16" s="170"/>
      <c r="C16" s="170"/>
    </row>
    <row r="17" spans="1:3" ht="15" customHeight="1">
      <c r="A17" s="170"/>
      <c r="B17" s="170"/>
      <c r="C17" s="170"/>
    </row>
    <row r="18" spans="1:3" ht="15" customHeight="1">
      <c r="A18" s="170"/>
      <c r="B18" s="170"/>
      <c r="C18" s="170"/>
    </row>
    <row r="19" spans="1:3" ht="15" customHeight="1">
      <c r="A19" s="170"/>
      <c r="B19" s="170"/>
      <c r="C19" s="170"/>
    </row>
    <row r="20" spans="1:3" ht="15" customHeight="1">
      <c r="A20" s="170"/>
      <c r="B20" s="170"/>
      <c r="C20" s="170"/>
    </row>
    <row r="21" spans="1:3" ht="15" customHeight="1">
      <c r="A21" s="170"/>
      <c r="B21" s="170"/>
      <c r="C21" s="170"/>
    </row>
    <row r="22" spans="1:3" ht="15" customHeight="1">
      <c r="A22" s="170"/>
      <c r="B22" s="170"/>
      <c r="C22" s="170"/>
    </row>
    <row r="23" spans="1:3" ht="15" customHeight="1">
      <c r="A23" s="170"/>
      <c r="B23" s="170"/>
      <c r="C23" s="170"/>
    </row>
    <row r="24" spans="1:3" ht="15" customHeight="1">
      <c r="A24" s="170"/>
      <c r="B24" s="170"/>
      <c r="C24" s="170"/>
    </row>
    <row r="25" spans="1:3" ht="15" customHeight="1">
      <c r="A25" s="170"/>
      <c r="B25" s="170"/>
      <c r="C25" s="170"/>
    </row>
    <row r="26" spans="1:3" ht="15" customHeight="1">
      <c r="A26" s="170"/>
      <c r="B26" s="170"/>
      <c r="C26" s="170"/>
    </row>
    <row r="27" spans="1:3" ht="15" customHeight="1">
      <c r="A27" s="170"/>
      <c r="B27" s="170"/>
      <c r="C27" s="170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90" zoomScaleNormal="90" zoomScalePageLayoutView="60" workbookViewId="0">
      <selection activeCell="H37" sqref="H37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47" t="s">
        <v>1</v>
      </c>
      <c r="B1" s="247"/>
      <c r="C1" s="247"/>
      <c r="D1" s="247"/>
      <c r="E1" s="247"/>
      <c r="F1" s="247"/>
      <c r="G1" s="247"/>
      <c r="H1" s="247"/>
      <c r="I1" s="247"/>
      <c r="J1" s="247"/>
      <c r="K1" s="247"/>
      <c r="L1" s="247"/>
      <c r="M1" s="247"/>
      <c r="N1" s="247"/>
      <c r="O1" s="247"/>
      <c r="P1" s="247"/>
      <c r="Q1" s="247"/>
      <c r="R1" s="118"/>
      <c r="S1" s="169"/>
      <c r="T1" s="169"/>
      <c r="U1" s="169"/>
      <c r="V1" s="169"/>
      <c r="W1" s="169"/>
      <c r="X1" s="169"/>
      <c r="Y1" s="169"/>
      <c r="Z1" s="169"/>
      <c r="AA1" s="169"/>
      <c r="AB1" s="169"/>
      <c r="AC1" s="169"/>
    </row>
    <row r="2" spans="1:29" ht="6.95" customHeight="1">
      <c r="A2" s="247"/>
      <c r="B2" s="247"/>
      <c r="C2" s="247"/>
      <c r="D2" s="247"/>
      <c r="E2" s="247"/>
      <c r="F2" s="247"/>
      <c r="G2" s="247"/>
      <c r="H2" s="247"/>
      <c r="I2" s="247"/>
      <c r="J2" s="247"/>
      <c r="K2" s="247"/>
      <c r="L2" s="247"/>
      <c r="M2" s="247"/>
      <c r="N2" s="247"/>
      <c r="O2" s="247"/>
      <c r="P2" s="247"/>
      <c r="Q2" s="247"/>
      <c r="R2" s="118"/>
      <c r="S2" s="169"/>
      <c r="T2" s="169"/>
      <c r="U2" s="169"/>
      <c r="V2" s="169"/>
      <c r="W2" s="169"/>
      <c r="X2" s="169"/>
      <c r="Y2" s="169"/>
      <c r="Z2" s="169"/>
      <c r="AA2" s="169"/>
      <c r="AB2" s="169"/>
      <c r="AC2" s="169"/>
    </row>
    <row r="3" spans="1:29" ht="6.95" customHeight="1" thickBot="1">
      <c r="A3" s="247"/>
      <c r="B3" s="247"/>
      <c r="C3" s="247"/>
      <c r="D3" s="247"/>
      <c r="E3" s="247"/>
      <c r="F3" s="247"/>
      <c r="G3" s="247"/>
      <c r="H3" s="247"/>
      <c r="I3" s="247"/>
      <c r="J3" s="247"/>
      <c r="K3" s="247"/>
      <c r="L3" s="247"/>
      <c r="M3" s="247"/>
      <c r="N3" s="247"/>
      <c r="O3" s="247"/>
      <c r="P3" s="247"/>
      <c r="Q3" s="247"/>
      <c r="R3" s="118"/>
      <c r="S3" s="169"/>
      <c r="T3" s="169"/>
      <c r="U3" s="169"/>
      <c r="V3" s="169"/>
      <c r="W3" s="169"/>
      <c r="X3" s="169"/>
      <c r="Y3" s="169"/>
      <c r="Z3" s="169"/>
      <c r="AA3" s="169"/>
      <c r="AB3" s="169"/>
      <c r="AC3" s="169"/>
    </row>
    <row r="4" spans="1:29" ht="15" customHeight="1" thickBot="1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54" t="s">
        <v>99</v>
      </c>
      <c r="L4" s="255"/>
      <c r="M4" s="255"/>
      <c r="N4" s="255"/>
      <c r="O4" s="255"/>
      <c r="P4" s="255"/>
      <c r="Q4" s="256"/>
      <c r="S4" s="169"/>
      <c r="T4" s="169"/>
      <c r="U4" s="169"/>
      <c r="V4" s="169"/>
      <c r="W4" s="169"/>
      <c r="X4" s="169"/>
      <c r="Y4" s="169"/>
      <c r="Z4" s="169"/>
      <c r="AA4" s="169"/>
      <c r="AB4" s="169"/>
      <c r="AC4" s="169"/>
    </row>
    <row r="5" spans="1:29" ht="15" customHeight="1" thickBot="1">
      <c r="A5" s="136"/>
      <c r="B5" s="137"/>
      <c r="C5" s="138" t="s">
        <v>5</v>
      </c>
      <c r="D5" s="139" t="s">
        <v>6</v>
      </c>
      <c r="E5" s="139" t="s">
        <v>7</v>
      </c>
      <c r="F5" s="140" t="s">
        <v>8</v>
      </c>
      <c r="G5" s="141" t="s">
        <v>5</v>
      </c>
      <c r="H5" s="139" t="s">
        <v>6</v>
      </c>
      <c r="I5" s="139" t="s">
        <v>7</v>
      </c>
      <c r="J5" s="142" t="s">
        <v>8</v>
      </c>
      <c r="K5" s="166"/>
      <c r="L5" s="167"/>
      <c r="M5" s="167"/>
      <c r="N5" s="167"/>
      <c r="O5" s="167"/>
      <c r="P5" s="167"/>
      <c r="Q5" s="168"/>
      <c r="S5" s="169"/>
      <c r="T5" s="169"/>
      <c r="U5" s="169"/>
      <c r="V5" s="169"/>
      <c r="W5" s="169"/>
      <c r="X5" s="169"/>
      <c r="Y5" s="169"/>
      <c r="Z5" s="169"/>
      <c r="AA5" s="169"/>
      <c r="AB5" s="169"/>
      <c r="AC5" s="169"/>
    </row>
    <row r="6" spans="1:29" ht="15" customHeight="1">
      <c r="A6" s="233" t="s">
        <v>9</v>
      </c>
      <c r="B6" s="64" t="s">
        <v>10</v>
      </c>
      <c r="C6" s="152">
        <v>489</v>
      </c>
      <c r="D6" s="66">
        <v>64</v>
      </c>
      <c r="E6" s="66">
        <f>SUM(C6:D6)</f>
        <v>553</v>
      </c>
      <c r="F6" s="67">
        <f>E6/E42*100</f>
        <v>55.079681274900395</v>
      </c>
      <c r="G6" s="145">
        <v>958</v>
      </c>
      <c r="H6" s="66">
        <v>104</v>
      </c>
      <c r="I6" s="66">
        <f>SUM(G6:H6)</f>
        <v>1062</v>
      </c>
      <c r="J6" s="129">
        <f>I6/I42*100</f>
        <v>21.735571019238641</v>
      </c>
      <c r="K6" s="114"/>
      <c r="L6" s="115"/>
      <c r="M6" s="165"/>
      <c r="N6" s="165"/>
      <c r="O6" s="165"/>
      <c r="P6" s="115"/>
      <c r="Q6" s="116"/>
      <c r="S6" s="169"/>
      <c r="T6" s="169"/>
      <c r="U6" s="169"/>
      <c r="V6" s="169"/>
      <c r="W6" s="169"/>
      <c r="X6" s="169"/>
      <c r="Y6" s="169"/>
      <c r="Z6" s="169"/>
      <c r="AA6" s="169"/>
      <c r="AB6" s="169"/>
      <c r="AC6" s="169"/>
    </row>
    <row r="7" spans="1:29" ht="15" customHeight="1">
      <c r="A7" s="234"/>
      <c r="B7" s="15" t="s">
        <v>11</v>
      </c>
      <c r="C7" s="151">
        <v>0</v>
      </c>
      <c r="D7" s="18">
        <v>0</v>
      </c>
      <c r="E7" s="18">
        <f>SUM(C7:D7)</f>
        <v>0</v>
      </c>
      <c r="F7" s="19">
        <f>E7/E43*100</f>
        <v>0</v>
      </c>
      <c r="G7" s="149">
        <v>0</v>
      </c>
      <c r="H7" s="18">
        <v>0</v>
      </c>
      <c r="I7" s="18">
        <f>SUM(G7:H7)</f>
        <v>0</v>
      </c>
      <c r="J7" s="130">
        <f>I7/I43*100</f>
        <v>0</v>
      </c>
      <c r="K7" s="117"/>
      <c r="L7" s="157"/>
      <c r="M7" s="118"/>
      <c r="N7" s="118"/>
      <c r="O7" s="118"/>
      <c r="P7" s="118"/>
      <c r="Q7" s="119"/>
      <c r="S7" s="169"/>
      <c r="T7" s="169"/>
      <c r="U7" s="169"/>
      <c r="V7" s="169"/>
      <c r="W7" s="169"/>
      <c r="X7" s="169"/>
      <c r="Y7" s="169"/>
      <c r="Z7" s="169"/>
      <c r="AA7" s="169"/>
      <c r="AB7" s="169"/>
      <c r="AC7" s="169"/>
    </row>
    <row r="8" spans="1:29" ht="15" customHeight="1">
      <c r="A8" s="234"/>
      <c r="B8" s="15" t="s">
        <v>12</v>
      </c>
      <c r="C8" s="151">
        <v>574</v>
      </c>
      <c r="D8" s="18">
        <v>2256</v>
      </c>
      <c r="E8" s="18">
        <f>SUM(C8:D8)</f>
        <v>2830</v>
      </c>
      <c r="F8" s="19">
        <f>E8/E44*100</f>
        <v>69.499017681728887</v>
      </c>
      <c r="G8" s="149">
        <v>1210</v>
      </c>
      <c r="H8" s="18">
        <v>7728</v>
      </c>
      <c r="I8" s="18">
        <f>SUM(G8:H8)</f>
        <v>8938</v>
      </c>
      <c r="J8" s="130">
        <f>I8/I44*100</f>
        <v>57.720374556021959</v>
      </c>
      <c r="K8" s="117"/>
      <c r="L8" s="157"/>
      <c r="M8" s="118"/>
      <c r="N8" s="118"/>
      <c r="O8" s="118"/>
      <c r="P8" s="118"/>
      <c r="Q8" s="119"/>
      <c r="S8" s="169"/>
      <c r="T8" s="169"/>
      <c r="U8" s="169"/>
      <c r="V8" s="169"/>
      <c r="W8" s="169"/>
      <c r="X8" s="169"/>
      <c r="Y8" s="169"/>
      <c r="Z8" s="169"/>
      <c r="AA8" s="169"/>
      <c r="AB8" s="169"/>
      <c r="AC8" s="169"/>
    </row>
    <row r="9" spans="1:29" ht="15" customHeight="1">
      <c r="A9" s="234"/>
      <c r="B9" s="15" t="s">
        <v>13</v>
      </c>
      <c r="C9" s="21" t="e">
        <f>C6/C7*100</f>
        <v>#DIV/0!</v>
      </c>
      <c r="D9" s="22" t="e">
        <f>D6/D7*100</f>
        <v>#DIV/0!</v>
      </c>
      <c r="E9" s="22" t="e">
        <f>E6/E7*100</f>
        <v>#DIV/0!</v>
      </c>
      <c r="F9" s="19"/>
      <c r="G9" s="23" t="e">
        <f>G6/G7*100</f>
        <v>#DIV/0!</v>
      </c>
      <c r="H9" s="22" t="e">
        <f>H6/H7*100</f>
        <v>#DIV/0!</v>
      </c>
      <c r="I9" s="22" t="e">
        <f>I6/I7*100</f>
        <v>#DIV/0!</v>
      </c>
      <c r="J9" s="130"/>
      <c r="K9" s="117"/>
      <c r="L9" s="157"/>
      <c r="M9" s="118"/>
      <c r="N9" s="118"/>
      <c r="O9" s="118"/>
      <c r="P9" s="118"/>
      <c r="Q9" s="119"/>
      <c r="S9" s="169"/>
      <c r="T9" s="169"/>
      <c r="U9" s="169"/>
      <c r="V9" s="169"/>
      <c r="W9" s="169"/>
      <c r="X9" s="169"/>
      <c r="Y9" s="169"/>
      <c r="Z9" s="169"/>
      <c r="AA9" s="169"/>
      <c r="AB9" s="169"/>
      <c r="AC9" s="169"/>
    </row>
    <row r="10" spans="1:29" ht="15" customHeight="1">
      <c r="A10" s="234"/>
      <c r="B10" s="15" t="s">
        <v>14</v>
      </c>
      <c r="C10" s="21">
        <f>C6/C8*100</f>
        <v>85.191637630662015</v>
      </c>
      <c r="D10" s="22">
        <f>D6/D8*100</f>
        <v>2.8368794326241136</v>
      </c>
      <c r="E10" s="22">
        <f>E6/E8*100</f>
        <v>19.540636042402827</v>
      </c>
      <c r="F10" s="19"/>
      <c r="G10" s="23">
        <f>G6/G8*100</f>
        <v>79.173553719008254</v>
      </c>
      <c r="H10" s="22">
        <f>H6/H8*100</f>
        <v>1.3457556935817805</v>
      </c>
      <c r="I10" s="22">
        <f>I6/I8*100</f>
        <v>11.881852763481763</v>
      </c>
      <c r="J10" s="130"/>
      <c r="K10" s="117"/>
      <c r="L10" s="158"/>
      <c r="M10" s="158"/>
      <c r="N10" s="158"/>
      <c r="O10" s="158"/>
      <c r="P10" s="118"/>
      <c r="Q10" s="119"/>
      <c r="S10" s="169"/>
      <c r="T10" s="169"/>
      <c r="U10" s="169"/>
      <c r="V10" s="169"/>
      <c r="W10" s="169"/>
      <c r="X10" s="169"/>
      <c r="Y10" s="169"/>
      <c r="Z10" s="169"/>
      <c r="AA10" s="169"/>
      <c r="AB10" s="169"/>
      <c r="AC10" s="169"/>
    </row>
    <row r="11" spans="1:29" ht="15" customHeight="1" thickBot="1">
      <c r="A11" s="235"/>
      <c r="B11" s="31" t="s">
        <v>8</v>
      </c>
      <c r="C11" s="94">
        <f>C6/E6*100</f>
        <v>88.426763110307419</v>
      </c>
      <c r="D11" s="33">
        <f>D6/E6*100</f>
        <v>11.573236889692586</v>
      </c>
      <c r="E11" s="33">
        <f>SUM(C11:D11)</f>
        <v>100</v>
      </c>
      <c r="F11" s="34"/>
      <c r="G11" s="32">
        <f>G6/I6*100</f>
        <v>90.207156308851225</v>
      </c>
      <c r="H11" s="33">
        <f>H6/I6*100</f>
        <v>9.7928436911487751</v>
      </c>
      <c r="I11" s="33">
        <f>SUM(G11:H11)</f>
        <v>100</v>
      </c>
      <c r="J11" s="131"/>
      <c r="K11" s="117"/>
      <c r="L11" s="118"/>
      <c r="M11" s="118"/>
      <c r="N11" s="118"/>
      <c r="O11" s="118"/>
      <c r="P11" s="118"/>
      <c r="Q11" s="119"/>
      <c r="S11" s="169"/>
      <c r="T11" s="169"/>
      <c r="U11" s="169"/>
      <c r="V11" s="169"/>
      <c r="W11" s="169"/>
      <c r="X11" s="169"/>
      <c r="Y11" s="169"/>
      <c r="Z11" s="169"/>
      <c r="AA11" s="169"/>
      <c r="AB11" s="169"/>
      <c r="AC11" s="169"/>
    </row>
    <row r="12" spans="1:29" ht="15" customHeight="1">
      <c r="A12" s="236" t="s">
        <v>15</v>
      </c>
      <c r="B12" s="68" t="s">
        <v>10</v>
      </c>
      <c r="C12" s="150">
        <v>76</v>
      </c>
      <c r="D12" s="70">
        <v>94</v>
      </c>
      <c r="E12" s="70">
        <f>SUM(C12:D12)</f>
        <v>170</v>
      </c>
      <c r="F12" s="71">
        <f>E12/E42*100</f>
        <v>16.932270916334659</v>
      </c>
      <c r="G12" s="148">
        <v>590</v>
      </c>
      <c r="H12" s="70">
        <v>973</v>
      </c>
      <c r="I12" s="70">
        <f>SUM(G12:H12)</f>
        <v>1563</v>
      </c>
      <c r="J12" s="132">
        <f>I12/I42*100</f>
        <v>31.989357347523541</v>
      </c>
      <c r="K12" s="117"/>
      <c r="L12" s="118"/>
      <c r="M12" s="157" t="s">
        <v>9</v>
      </c>
      <c r="N12" s="157" t="s">
        <v>15</v>
      </c>
      <c r="O12" s="157" t="s">
        <v>16</v>
      </c>
      <c r="P12" s="158" t="s">
        <v>17</v>
      </c>
      <c r="Q12" s="119"/>
      <c r="S12" s="169"/>
      <c r="T12" s="169"/>
      <c r="U12" s="169"/>
      <c r="V12" s="169"/>
      <c r="W12" s="169"/>
      <c r="X12" s="169"/>
      <c r="Y12" s="169"/>
      <c r="Z12" s="169"/>
      <c r="AA12" s="169"/>
      <c r="AB12" s="169"/>
      <c r="AC12" s="169"/>
    </row>
    <row r="13" spans="1:29" ht="15" customHeight="1">
      <c r="A13" s="236"/>
      <c r="B13" s="15" t="s">
        <v>11</v>
      </c>
      <c r="C13" s="151">
        <v>71</v>
      </c>
      <c r="D13" s="18">
        <v>20</v>
      </c>
      <c r="E13" s="18">
        <f>SUM(C13:D13)</f>
        <v>91</v>
      </c>
      <c r="F13" s="19">
        <f>E13/E43*100</f>
        <v>53.529411764705884</v>
      </c>
      <c r="G13" s="149">
        <v>1100</v>
      </c>
      <c r="H13" s="18">
        <v>917</v>
      </c>
      <c r="I13" s="18">
        <f>SUM(G13:H13)</f>
        <v>2017</v>
      </c>
      <c r="J13" s="130">
        <f>I13/I43*100</f>
        <v>29.832864960804617</v>
      </c>
      <c r="K13" s="117"/>
      <c r="L13" s="157" t="s">
        <v>10</v>
      </c>
      <c r="M13" s="171">
        <f>E6</f>
        <v>553</v>
      </c>
      <c r="N13" s="171">
        <f>E12</f>
        <v>170</v>
      </c>
      <c r="O13" s="171">
        <f>E18</f>
        <v>45</v>
      </c>
      <c r="P13" s="118">
        <f>E24</f>
        <v>3</v>
      </c>
      <c r="Q13" s="119"/>
      <c r="S13" s="169"/>
      <c r="T13" s="169"/>
      <c r="U13" s="169"/>
      <c r="V13" s="169"/>
      <c r="W13" s="169"/>
      <c r="X13" s="169"/>
      <c r="Y13" s="169"/>
      <c r="Z13" s="169"/>
      <c r="AA13" s="169"/>
      <c r="AB13" s="169"/>
      <c r="AC13" s="169"/>
    </row>
    <row r="14" spans="1:29" ht="15" customHeight="1">
      <c r="A14" s="236"/>
      <c r="B14" s="15" t="s">
        <v>12</v>
      </c>
      <c r="C14" s="151">
        <v>119</v>
      </c>
      <c r="D14" s="18">
        <v>647</v>
      </c>
      <c r="E14" s="18">
        <f>SUM(C14:D14)</f>
        <v>766</v>
      </c>
      <c r="F14" s="19">
        <f>E14/E44*100</f>
        <v>18.811394891944992</v>
      </c>
      <c r="G14" s="149">
        <v>1235</v>
      </c>
      <c r="H14" s="18">
        <v>2953</v>
      </c>
      <c r="I14" s="18">
        <f>SUM(G14:H14)</f>
        <v>4188</v>
      </c>
      <c r="J14" s="130">
        <f>I14/I44*100</f>
        <v>27.045527930255087</v>
      </c>
      <c r="K14" s="117"/>
      <c r="L14" s="158" t="s">
        <v>11</v>
      </c>
      <c r="M14" s="171">
        <f>E7</f>
        <v>0</v>
      </c>
      <c r="N14" s="171">
        <f>E13</f>
        <v>91</v>
      </c>
      <c r="O14" s="172">
        <f>E19</f>
        <v>1</v>
      </c>
      <c r="P14" s="118">
        <f>E25</f>
        <v>0</v>
      </c>
      <c r="Q14" s="119"/>
      <c r="S14" s="169"/>
      <c r="T14" s="169"/>
      <c r="U14" s="169"/>
      <c r="V14" s="169"/>
      <c r="W14" s="169"/>
      <c r="X14" s="169"/>
      <c r="Y14" s="169"/>
      <c r="Z14" s="169"/>
      <c r="AA14" s="169"/>
      <c r="AB14" s="169"/>
      <c r="AC14" s="169"/>
    </row>
    <row r="15" spans="1:29" ht="15" customHeight="1">
      <c r="A15" s="236"/>
      <c r="B15" s="15" t="s">
        <v>13</v>
      </c>
      <c r="C15" s="25">
        <f>C12/C13*100</f>
        <v>107.04225352112675</v>
      </c>
      <c r="D15" s="26">
        <f>D12/D13*11</f>
        <v>51.7</v>
      </c>
      <c r="E15" s="26">
        <f>E12/E13*100</f>
        <v>186.8131868131868</v>
      </c>
      <c r="F15" s="19"/>
      <c r="G15" s="30">
        <f>G12/G13*100</f>
        <v>53.63636363636364</v>
      </c>
      <c r="H15" s="26">
        <f>H12/H13*100</f>
        <v>106.10687022900764</v>
      </c>
      <c r="I15" s="26">
        <f>I12/I13*100</f>
        <v>77.4913237481408</v>
      </c>
      <c r="J15" s="130"/>
      <c r="K15" s="117"/>
      <c r="L15" s="158" t="s">
        <v>12</v>
      </c>
      <c r="M15" s="171">
        <f>E8</f>
        <v>2830</v>
      </c>
      <c r="N15" s="171">
        <f>E14</f>
        <v>766</v>
      </c>
      <c r="O15" s="172">
        <f>E20</f>
        <v>312</v>
      </c>
      <c r="P15" s="118">
        <f>E26</f>
        <v>9</v>
      </c>
      <c r="Q15" s="119"/>
      <c r="S15" s="169"/>
      <c r="T15" s="169"/>
      <c r="U15" s="169"/>
      <c r="V15" s="169"/>
      <c r="W15" s="169"/>
      <c r="X15" s="169"/>
      <c r="Y15" s="169"/>
      <c r="Z15" s="169"/>
      <c r="AA15" s="169"/>
      <c r="AB15" s="169"/>
      <c r="AC15" s="169"/>
    </row>
    <row r="16" spans="1:29" ht="15" customHeight="1">
      <c r="A16" s="236"/>
      <c r="B16" s="15" t="s">
        <v>14</v>
      </c>
      <c r="C16" s="25">
        <f>C12/C14*100</f>
        <v>63.865546218487388</v>
      </c>
      <c r="D16" s="26">
        <f>D12/D14*100</f>
        <v>14.528593508500773</v>
      </c>
      <c r="E16" s="26">
        <f>E12/E14*100</f>
        <v>22.193211488250654</v>
      </c>
      <c r="F16" s="19"/>
      <c r="G16" s="30">
        <f>G12/G14*100</f>
        <v>47.773279352226723</v>
      </c>
      <c r="H16" s="26">
        <f>H12/H14*100</f>
        <v>32.94954283779208</v>
      </c>
      <c r="I16" s="26">
        <f>I12/I14*100</f>
        <v>37.320916905444122</v>
      </c>
      <c r="J16" s="130"/>
      <c r="K16" s="117"/>
      <c r="L16" s="118"/>
      <c r="M16" s="118"/>
      <c r="N16" s="118"/>
      <c r="O16" s="118"/>
      <c r="P16" s="118"/>
      <c r="Q16" s="119"/>
      <c r="S16" s="169"/>
      <c r="T16" s="169"/>
      <c r="U16" s="169"/>
      <c r="V16" s="169"/>
      <c r="W16" s="169"/>
      <c r="X16" s="169"/>
      <c r="Y16" s="169"/>
      <c r="Z16" s="169"/>
      <c r="AA16" s="169"/>
      <c r="AB16" s="169"/>
      <c r="AC16" s="169"/>
    </row>
    <row r="17" spans="1:29" ht="15" customHeight="1" thickBot="1">
      <c r="A17" s="236"/>
      <c r="B17" s="24" t="s">
        <v>8</v>
      </c>
      <c r="C17" s="95">
        <f>C12/E12*100</f>
        <v>44.705882352941181</v>
      </c>
      <c r="D17" s="28">
        <f>D12/E12*100</f>
        <v>55.294117647058826</v>
      </c>
      <c r="E17" s="28">
        <f>SUM(C17:D17)</f>
        <v>100</v>
      </c>
      <c r="F17" s="29"/>
      <c r="G17" s="27">
        <f>G12/I12*100</f>
        <v>37.747920665387078</v>
      </c>
      <c r="H17" s="28">
        <f>H12/I12*100</f>
        <v>62.252079334612922</v>
      </c>
      <c r="I17" s="28">
        <f>SUM(G17:H17)</f>
        <v>100</v>
      </c>
      <c r="J17" s="133"/>
      <c r="K17" s="117"/>
      <c r="L17" s="118"/>
      <c r="M17" s="118"/>
      <c r="N17" s="118"/>
      <c r="O17" s="118"/>
      <c r="P17" s="118"/>
      <c r="Q17" s="119"/>
      <c r="S17" s="169"/>
      <c r="T17" s="169"/>
      <c r="U17" s="169"/>
      <c r="V17" s="169"/>
      <c r="W17" s="169"/>
      <c r="X17" s="169"/>
      <c r="Y17" s="169"/>
      <c r="Z17" s="169"/>
      <c r="AA17" s="169"/>
      <c r="AB17" s="169"/>
      <c r="AC17" s="169"/>
    </row>
    <row r="18" spans="1:29" ht="15" customHeight="1" thickBot="1">
      <c r="A18" s="237" t="s">
        <v>16</v>
      </c>
      <c r="B18" s="64" t="s">
        <v>10</v>
      </c>
      <c r="C18" s="152">
        <v>20</v>
      </c>
      <c r="D18" s="66">
        <v>25</v>
      </c>
      <c r="E18" s="66">
        <f>SUM(C18:D18)</f>
        <v>45</v>
      </c>
      <c r="F18" s="67">
        <f>E18/E42*100</f>
        <v>4.4820717131474108</v>
      </c>
      <c r="G18" s="145">
        <v>121</v>
      </c>
      <c r="H18" s="66">
        <v>226</v>
      </c>
      <c r="I18" s="66">
        <f>SUM(G18:H18)</f>
        <v>347</v>
      </c>
      <c r="J18" s="129">
        <f>I18/I42*100</f>
        <v>7.1019238641015141</v>
      </c>
      <c r="K18" s="120"/>
      <c r="L18" s="121"/>
      <c r="M18" s="121"/>
      <c r="N18" s="121"/>
      <c r="O18" s="121"/>
      <c r="P18" s="121"/>
      <c r="Q18" s="122"/>
      <c r="S18" s="169"/>
      <c r="T18" s="169"/>
      <c r="U18" s="169"/>
      <c r="V18" s="169"/>
      <c r="W18" s="169"/>
      <c r="X18" s="169"/>
      <c r="Y18" s="169"/>
      <c r="Z18" s="169"/>
      <c r="AA18" s="169"/>
      <c r="AB18" s="169"/>
      <c r="AC18" s="169"/>
    </row>
    <row r="19" spans="1:29" ht="15" customHeight="1">
      <c r="A19" s="238"/>
      <c r="B19" s="15" t="s">
        <v>11</v>
      </c>
      <c r="C19" s="151">
        <v>0</v>
      </c>
      <c r="D19" s="18">
        <v>1</v>
      </c>
      <c r="E19" s="18">
        <f>SUM(C19:D19)</f>
        <v>1</v>
      </c>
      <c r="F19" s="19">
        <f>E19/E43*100</f>
        <v>0.58823529411764708</v>
      </c>
      <c r="G19" s="149">
        <v>0</v>
      </c>
      <c r="H19" s="18">
        <v>8</v>
      </c>
      <c r="I19" s="18">
        <f>SUM(G19:H19)</f>
        <v>8</v>
      </c>
      <c r="J19" s="130">
        <f>I19/I43*100</f>
        <v>0.1183256914657595</v>
      </c>
      <c r="K19" s="117"/>
      <c r="L19" s="118"/>
      <c r="M19" s="118"/>
      <c r="N19" s="118"/>
      <c r="O19" s="118"/>
      <c r="P19" s="118"/>
      <c r="Q19" s="119"/>
      <c r="S19" s="169"/>
      <c r="T19" s="169"/>
      <c r="U19" s="169"/>
      <c r="V19" s="169"/>
      <c r="W19" s="169"/>
      <c r="X19" s="169"/>
      <c r="Y19" s="169"/>
      <c r="Z19" s="169"/>
      <c r="AA19" s="169"/>
      <c r="AB19" s="169"/>
      <c r="AC19" s="169"/>
    </row>
    <row r="20" spans="1:29" ht="15" customHeight="1">
      <c r="A20" s="238"/>
      <c r="B20" s="15" t="s">
        <v>12</v>
      </c>
      <c r="C20" s="151">
        <v>27</v>
      </c>
      <c r="D20" s="18">
        <v>285</v>
      </c>
      <c r="E20" s="18">
        <f>SUM(C20:D20)</f>
        <v>312</v>
      </c>
      <c r="F20" s="19">
        <f>E20/E44*100</f>
        <v>7.6620825147347738</v>
      </c>
      <c r="G20" s="149">
        <v>69</v>
      </c>
      <c r="H20" s="18">
        <v>1227</v>
      </c>
      <c r="I20" s="18">
        <f>SUM(G20:H20)</f>
        <v>1296</v>
      </c>
      <c r="J20" s="130">
        <f>I20/I44*100</f>
        <v>8.3693897319987087</v>
      </c>
      <c r="K20" s="117"/>
      <c r="L20" s="118"/>
      <c r="M20" s="118"/>
      <c r="N20" s="118"/>
      <c r="O20" s="118"/>
      <c r="P20" s="118"/>
      <c r="Q20" s="119"/>
      <c r="S20" s="169"/>
      <c r="T20" s="169"/>
      <c r="U20" s="169"/>
      <c r="V20" s="169"/>
      <c r="W20" s="169"/>
      <c r="X20" s="169"/>
      <c r="Y20" s="169"/>
      <c r="Z20" s="169"/>
      <c r="AA20" s="169"/>
      <c r="AB20" s="169"/>
      <c r="AC20" s="169"/>
    </row>
    <row r="21" spans="1:29" ht="15" customHeight="1">
      <c r="A21" s="238"/>
      <c r="B21" s="15" t="s">
        <v>13</v>
      </c>
      <c r="C21" s="25" t="e">
        <f>C18/C19*100</f>
        <v>#DIV/0!</v>
      </c>
      <c r="D21" s="26">
        <f>D18/D19*100</f>
        <v>2500</v>
      </c>
      <c r="E21" s="26">
        <f>E18/E19*100</f>
        <v>4500</v>
      </c>
      <c r="F21" s="19"/>
      <c r="G21" s="30" t="e">
        <f>G18/G19*100</f>
        <v>#DIV/0!</v>
      </c>
      <c r="H21" s="26">
        <f>H18/H19*100</f>
        <v>2825</v>
      </c>
      <c r="I21" s="26">
        <f>I18/I19*100</f>
        <v>4337.5</v>
      </c>
      <c r="J21" s="130"/>
      <c r="K21" s="117"/>
      <c r="L21" s="118"/>
      <c r="M21" s="118"/>
      <c r="N21" s="118"/>
      <c r="O21" s="118"/>
      <c r="P21" s="118"/>
      <c r="Q21" s="119"/>
      <c r="S21" s="169"/>
      <c r="T21" s="169"/>
      <c r="U21" s="169"/>
      <c r="V21" s="169"/>
      <c r="W21" s="169"/>
      <c r="X21" s="169"/>
      <c r="Y21" s="169"/>
      <c r="Z21" s="169"/>
      <c r="AA21" s="169"/>
      <c r="AB21" s="169"/>
      <c r="AC21" s="169"/>
    </row>
    <row r="22" spans="1:29" ht="15" customHeight="1">
      <c r="A22" s="238"/>
      <c r="B22" s="15" t="s">
        <v>14</v>
      </c>
      <c r="C22" s="25">
        <f>C18/C20*100</f>
        <v>74.074074074074076</v>
      </c>
      <c r="D22" s="26">
        <f>D18/D20*100</f>
        <v>8.7719298245614024</v>
      </c>
      <c r="E22" s="26">
        <f>E18/E20*100</f>
        <v>14.423076923076922</v>
      </c>
      <c r="F22" s="19"/>
      <c r="G22" s="30">
        <f>G18/G20*100</f>
        <v>175.36231884057972</v>
      </c>
      <c r="H22" s="26">
        <f>H18/H20*100</f>
        <v>18.418907905460472</v>
      </c>
      <c r="I22" s="26">
        <f>I18/I20*100</f>
        <v>26.774691358024693</v>
      </c>
      <c r="J22" s="130"/>
      <c r="K22" s="117"/>
      <c r="P22" s="118"/>
      <c r="Q22" s="119"/>
      <c r="S22" s="169"/>
      <c r="T22" s="169"/>
      <c r="U22" s="169"/>
      <c r="V22" s="169"/>
      <c r="W22" s="169"/>
      <c r="X22" s="169"/>
      <c r="Y22" s="169"/>
      <c r="Z22" s="169"/>
      <c r="AA22" s="169"/>
      <c r="AB22" s="169"/>
      <c r="AC22" s="169"/>
    </row>
    <row r="23" spans="1:29" ht="15" customHeight="1" thickBot="1">
      <c r="A23" s="239"/>
      <c r="B23" s="31" t="s">
        <v>8</v>
      </c>
      <c r="C23" s="94">
        <f>C18/E18*100</f>
        <v>44.444444444444443</v>
      </c>
      <c r="D23" s="33">
        <f>D18/E18*100</f>
        <v>55.555555555555557</v>
      </c>
      <c r="E23" s="33">
        <f>SUM(C23:D23)</f>
        <v>100</v>
      </c>
      <c r="F23" s="34"/>
      <c r="G23" s="32">
        <f>G18/I18*100</f>
        <v>34.870317002881848</v>
      </c>
      <c r="H23" s="33">
        <f>H18/I18*100</f>
        <v>65.129682997118152</v>
      </c>
      <c r="I23" s="33">
        <f>SUM(G23:H23)</f>
        <v>100</v>
      </c>
      <c r="J23" s="131"/>
      <c r="K23" s="117"/>
      <c r="L23" s="118"/>
      <c r="M23" s="118"/>
      <c r="N23" s="118"/>
      <c r="O23" s="118"/>
      <c r="P23" s="118"/>
      <c r="Q23" s="119"/>
      <c r="S23" s="169"/>
      <c r="T23" s="169"/>
      <c r="U23" s="169"/>
      <c r="V23" s="169"/>
      <c r="W23" s="169"/>
      <c r="X23" s="169"/>
      <c r="Y23" s="169"/>
      <c r="Z23" s="169"/>
      <c r="AA23" s="169"/>
      <c r="AB23" s="169"/>
      <c r="AC23" s="169"/>
    </row>
    <row r="24" spans="1:29" ht="15" customHeight="1">
      <c r="A24" s="240" t="s">
        <v>17</v>
      </c>
      <c r="B24" s="68" t="s">
        <v>10</v>
      </c>
      <c r="C24" s="150">
        <v>0</v>
      </c>
      <c r="D24" s="70">
        <v>3</v>
      </c>
      <c r="E24" s="69">
        <f>SUM(C24:D24)</f>
        <v>3</v>
      </c>
      <c r="F24" s="71">
        <f>E24/E42*100</f>
        <v>0.29880478087649404</v>
      </c>
      <c r="G24" s="148">
        <v>0</v>
      </c>
      <c r="H24" s="70">
        <v>6</v>
      </c>
      <c r="I24" s="69">
        <f>SUM(G24:H24)</f>
        <v>6</v>
      </c>
      <c r="J24" s="132">
        <f>I24/I42*100</f>
        <v>0.12279983626688497</v>
      </c>
      <c r="K24" s="117"/>
      <c r="M24" s="164" t="s">
        <v>10</v>
      </c>
      <c r="N24" s="157" t="s">
        <v>11</v>
      </c>
      <c r="O24" s="157" t="s">
        <v>12</v>
      </c>
      <c r="P24" s="118"/>
      <c r="Q24" s="119"/>
      <c r="S24" s="169"/>
      <c r="T24" s="169"/>
      <c r="U24" s="169"/>
      <c r="V24" s="169"/>
      <c r="W24" s="169"/>
      <c r="X24" s="169"/>
      <c r="Y24" s="169"/>
      <c r="Z24" s="169"/>
      <c r="AA24" s="169"/>
      <c r="AB24" s="169"/>
      <c r="AC24" s="169"/>
    </row>
    <row r="25" spans="1:29" ht="15" customHeight="1">
      <c r="A25" s="240"/>
      <c r="B25" s="15" t="s">
        <v>11</v>
      </c>
      <c r="C25" s="151">
        <v>0</v>
      </c>
      <c r="D25" s="18">
        <v>0</v>
      </c>
      <c r="E25" s="17">
        <f>SUM(C25:D25)</f>
        <v>0</v>
      </c>
      <c r="F25" s="19">
        <f>E25/E43*100</f>
        <v>0</v>
      </c>
      <c r="G25" s="149">
        <v>0</v>
      </c>
      <c r="H25" s="18">
        <v>0</v>
      </c>
      <c r="I25" s="17">
        <f>SUM(G25:H25)</f>
        <v>0</v>
      </c>
      <c r="J25" s="130">
        <f>I25/I43*100</f>
        <v>0</v>
      </c>
      <c r="K25" s="117"/>
      <c r="L25" s="158" t="s">
        <v>17</v>
      </c>
      <c r="M25" s="158">
        <f>I24</f>
        <v>6</v>
      </c>
      <c r="N25" s="158">
        <f>I25</f>
        <v>0</v>
      </c>
      <c r="O25" s="158">
        <f>I26</f>
        <v>17</v>
      </c>
      <c r="P25" s="118"/>
      <c r="Q25" s="119"/>
      <c r="S25" s="169"/>
      <c r="T25" s="169"/>
      <c r="U25" s="169"/>
      <c r="V25" s="169"/>
      <c r="W25" s="169"/>
      <c r="X25" s="169"/>
      <c r="Y25" s="169"/>
      <c r="Z25" s="169"/>
      <c r="AA25" s="169"/>
      <c r="AB25" s="169"/>
      <c r="AC25" s="169"/>
    </row>
    <row r="26" spans="1:29" ht="15" customHeight="1">
      <c r="A26" s="240"/>
      <c r="B26" s="15" t="s">
        <v>12</v>
      </c>
      <c r="C26" s="151">
        <v>0</v>
      </c>
      <c r="D26" s="18">
        <v>9</v>
      </c>
      <c r="E26" s="17">
        <f>SUM(C26:D26)</f>
        <v>9</v>
      </c>
      <c r="F26" s="19">
        <f>E26/E44*100</f>
        <v>0.22102161100196463</v>
      </c>
      <c r="G26" s="149">
        <v>0</v>
      </c>
      <c r="H26" s="18">
        <v>17</v>
      </c>
      <c r="I26" s="17">
        <f>SUM(G26:H26)</f>
        <v>17</v>
      </c>
      <c r="J26" s="130">
        <f>I26/I44*100</f>
        <v>0.10978366160800775</v>
      </c>
      <c r="K26" s="117"/>
      <c r="L26" s="157" t="s">
        <v>16</v>
      </c>
      <c r="M26" s="172">
        <f>I18</f>
        <v>347</v>
      </c>
      <c r="N26" s="172">
        <f>I19</f>
        <v>8</v>
      </c>
      <c r="O26" s="172">
        <f>I20</f>
        <v>1296</v>
      </c>
      <c r="P26" s="118"/>
      <c r="Q26" s="119"/>
      <c r="S26" s="169"/>
      <c r="T26" s="169"/>
      <c r="U26" s="169"/>
      <c r="V26" s="169"/>
      <c r="W26" s="169"/>
      <c r="X26" s="169"/>
      <c r="Y26" s="169"/>
      <c r="Z26" s="169"/>
      <c r="AA26" s="169"/>
      <c r="AB26" s="169"/>
      <c r="AC26" s="169"/>
    </row>
    <row r="27" spans="1:29" ht="15" customHeight="1">
      <c r="A27" s="240"/>
      <c r="B27" s="15" t="s">
        <v>13</v>
      </c>
      <c r="C27" s="25" t="e">
        <f>C24/C25*100</f>
        <v>#DIV/0!</v>
      </c>
      <c r="D27" s="26" t="e">
        <f>D24/D25*100</f>
        <v>#DIV/0!</v>
      </c>
      <c r="E27" s="26" t="e">
        <f>E24/E25*100</f>
        <v>#DIV/0!</v>
      </c>
      <c r="F27" s="19"/>
      <c r="G27" s="30" t="e">
        <f>G24/G25*100</f>
        <v>#DIV/0!</v>
      </c>
      <c r="H27" s="26" t="e">
        <f>H24/H25*100</f>
        <v>#DIV/0!</v>
      </c>
      <c r="I27" s="26">
        <f>F24/I24*100</f>
        <v>4.9800796812749004</v>
      </c>
      <c r="J27" s="130"/>
      <c r="K27" s="117"/>
      <c r="L27" s="157" t="s">
        <v>15</v>
      </c>
      <c r="M27" s="172">
        <f>I12</f>
        <v>1563</v>
      </c>
      <c r="N27" s="172">
        <f>I13</f>
        <v>2017</v>
      </c>
      <c r="O27" s="172">
        <f>I14</f>
        <v>4188</v>
      </c>
      <c r="P27" s="118"/>
      <c r="Q27" s="119"/>
      <c r="S27" s="169"/>
      <c r="T27" s="169"/>
      <c r="U27" s="169"/>
      <c r="V27" s="169"/>
      <c r="W27" s="169"/>
      <c r="X27" s="169"/>
      <c r="Y27" s="169"/>
      <c r="Z27" s="169"/>
      <c r="AA27" s="169"/>
      <c r="AB27" s="169"/>
      <c r="AC27" s="169"/>
    </row>
    <row r="28" spans="1:29" ht="15" customHeight="1">
      <c r="A28" s="240"/>
      <c r="B28" s="15" t="s">
        <v>14</v>
      </c>
      <c r="C28" s="25" t="e">
        <f>C24/C26*100</f>
        <v>#DIV/0!</v>
      </c>
      <c r="D28" s="26">
        <f>D24/D26*100</f>
        <v>33.333333333333329</v>
      </c>
      <c r="E28" s="26">
        <f>E24/E26*100</f>
        <v>33.333333333333329</v>
      </c>
      <c r="F28" s="19"/>
      <c r="G28" s="30" t="e">
        <f>G24/G26*100</f>
        <v>#DIV/0!</v>
      </c>
      <c r="H28" s="26">
        <f>H24/H26*100</f>
        <v>35.294117647058826</v>
      </c>
      <c r="I28" s="26">
        <f>G26/I26*100</f>
        <v>0</v>
      </c>
      <c r="J28" s="130"/>
      <c r="K28" s="117"/>
      <c r="L28" s="157" t="s">
        <v>9</v>
      </c>
      <c r="M28" s="172">
        <f>I6</f>
        <v>1062</v>
      </c>
      <c r="N28" s="172">
        <f>I7</f>
        <v>0</v>
      </c>
      <c r="O28" s="172">
        <f>I8</f>
        <v>8938</v>
      </c>
      <c r="P28" s="118"/>
      <c r="Q28" s="119"/>
      <c r="S28" s="169"/>
      <c r="T28" s="169"/>
      <c r="U28" s="169"/>
      <c r="V28" s="169"/>
      <c r="W28" s="169"/>
      <c r="X28" s="169"/>
      <c r="Y28" s="169"/>
      <c r="Z28" s="169"/>
      <c r="AA28" s="169"/>
      <c r="AB28" s="169"/>
      <c r="AC28" s="169"/>
    </row>
    <row r="29" spans="1:29" ht="15" customHeight="1" thickBot="1">
      <c r="A29" s="240"/>
      <c r="B29" s="24" t="s">
        <v>8</v>
      </c>
      <c r="C29" s="95">
        <f>C24/E24*100</f>
        <v>0</v>
      </c>
      <c r="D29" s="28">
        <f>D24/E24*100</f>
        <v>100</v>
      </c>
      <c r="E29" s="28">
        <f>SUM(C29:D29)</f>
        <v>100</v>
      </c>
      <c r="F29" s="29"/>
      <c r="G29" s="27">
        <f>G24/I24*100</f>
        <v>0</v>
      </c>
      <c r="H29" s="28">
        <f>H24/I24*100</f>
        <v>100</v>
      </c>
      <c r="I29" s="28">
        <f>SUM(G29:H29)</f>
        <v>100</v>
      </c>
      <c r="J29" s="133"/>
      <c r="K29" s="117"/>
      <c r="P29" s="118"/>
      <c r="Q29" s="119"/>
      <c r="S29" s="169"/>
      <c r="T29" s="169"/>
      <c r="U29" s="169"/>
      <c r="V29" s="169"/>
      <c r="W29" s="169"/>
      <c r="X29" s="169"/>
      <c r="Y29" s="169"/>
      <c r="Z29" s="169"/>
      <c r="AA29" s="169"/>
      <c r="AB29" s="169"/>
      <c r="AC29" s="169"/>
    </row>
    <row r="30" spans="1:29" ht="15" customHeight="1">
      <c r="A30" s="248" t="s">
        <v>18</v>
      </c>
      <c r="B30" s="72" t="s">
        <v>10</v>
      </c>
      <c r="C30" s="152">
        <f t="shared" ref="C30:J32" si="0">C6+C12+C18+C24</f>
        <v>585</v>
      </c>
      <c r="D30" s="66">
        <f t="shared" si="0"/>
        <v>186</v>
      </c>
      <c r="E30" s="66">
        <f t="shared" si="0"/>
        <v>771</v>
      </c>
      <c r="F30" s="67">
        <f t="shared" si="0"/>
        <v>76.792828685258954</v>
      </c>
      <c r="G30" s="145">
        <f t="shared" si="0"/>
        <v>1669</v>
      </c>
      <c r="H30" s="66">
        <f t="shared" si="0"/>
        <v>1309</v>
      </c>
      <c r="I30" s="65">
        <f t="shared" si="0"/>
        <v>2978</v>
      </c>
      <c r="J30" s="129">
        <f t="shared" si="0"/>
        <v>60.949652067130586</v>
      </c>
      <c r="K30" s="117"/>
      <c r="L30" s="118"/>
      <c r="M30" s="118"/>
      <c r="N30" s="118"/>
      <c r="O30" s="118"/>
      <c r="P30" s="118"/>
      <c r="Q30" s="119"/>
      <c r="S30" s="169"/>
      <c r="T30" s="169"/>
      <c r="U30" s="169"/>
      <c r="V30" s="169"/>
      <c r="W30" s="169"/>
      <c r="X30" s="169"/>
      <c r="Y30" s="169"/>
      <c r="Z30" s="169"/>
      <c r="AA30" s="169"/>
      <c r="AB30" s="169"/>
      <c r="AC30" s="169"/>
    </row>
    <row r="31" spans="1:29" ht="15" customHeight="1">
      <c r="A31" s="249"/>
      <c r="B31" s="96" t="s">
        <v>11</v>
      </c>
      <c r="C31" s="153">
        <f t="shared" si="0"/>
        <v>71</v>
      </c>
      <c r="D31" s="98">
        <f t="shared" si="0"/>
        <v>21</v>
      </c>
      <c r="E31" s="98">
        <f t="shared" si="0"/>
        <v>92</v>
      </c>
      <c r="F31" s="99">
        <f t="shared" si="0"/>
        <v>54.117647058823529</v>
      </c>
      <c r="G31" s="147">
        <f t="shared" si="0"/>
        <v>1100</v>
      </c>
      <c r="H31" s="98">
        <f t="shared" si="0"/>
        <v>925</v>
      </c>
      <c r="I31" s="97">
        <f t="shared" si="0"/>
        <v>2025</v>
      </c>
      <c r="J31" s="134">
        <f t="shared" si="0"/>
        <v>29.951190652270377</v>
      </c>
      <c r="K31" s="126"/>
      <c r="L31" s="127"/>
      <c r="M31" s="127"/>
      <c r="N31" s="127"/>
      <c r="O31" s="127"/>
      <c r="P31" s="127"/>
      <c r="Q31" s="128"/>
      <c r="S31" s="169"/>
      <c r="T31" s="169"/>
      <c r="U31" s="169"/>
      <c r="V31" s="169"/>
      <c r="W31" s="169"/>
      <c r="X31" s="169"/>
      <c r="Y31" s="169"/>
      <c r="Z31" s="169"/>
      <c r="AA31" s="169"/>
      <c r="AB31" s="169"/>
      <c r="AC31" s="169"/>
    </row>
    <row r="32" spans="1:29" ht="15" customHeight="1">
      <c r="A32" s="249"/>
      <c r="B32" s="96" t="s">
        <v>12</v>
      </c>
      <c r="C32" s="153">
        <f t="shared" si="0"/>
        <v>720</v>
      </c>
      <c r="D32" s="98">
        <f t="shared" si="0"/>
        <v>3197</v>
      </c>
      <c r="E32" s="98">
        <f t="shared" si="0"/>
        <v>3917</v>
      </c>
      <c r="F32" s="99">
        <f t="shared" si="0"/>
        <v>96.193516699410623</v>
      </c>
      <c r="G32" s="147">
        <f t="shared" si="0"/>
        <v>2514</v>
      </c>
      <c r="H32" s="98">
        <f t="shared" si="0"/>
        <v>11925</v>
      </c>
      <c r="I32" s="97">
        <f t="shared" si="0"/>
        <v>14439</v>
      </c>
      <c r="J32" s="134">
        <f t="shared" si="0"/>
        <v>93.245075879883757</v>
      </c>
      <c r="K32" s="126"/>
      <c r="L32" s="127"/>
      <c r="M32" s="127"/>
      <c r="N32" s="127"/>
      <c r="O32" s="127"/>
      <c r="P32" s="127"/>
      <c r="Q32" s="128"/>
      <c r="S32" s="169"/>
      <c r="T32" s="169"/>
      <c r="U32" s="169"/>
      <c r="V32" s="169"/>
      <c r="W32" s="169"/>
      <c r="X32" s="169"/>
      <c r="Y32" s="169"/>
      <c r="Z32" s="169"/>
      <c r="AA32" s="169"/>
      <c r="AB32" s="169"/>
      <c r="AC32" s="169"/>
    </row>
    <row r="33" spans="1:17" ht="15" customHeight="1" thickBot="1">
      <c r="A33" s="249"/>
      <c r="B33" s="96" t="s">
        <v>13</v>
      </c>
      <c r="C33" s="100">
        <f>C30/C31*100</f>
        <v>823.94366197183103</v>
      </c>
      <c r="D33" s="101">
        <f>D30/D31*100</f>
        <v>885.71428571428578</v>
      </c>
      <c r="E33" s="101">
        <f>E30/E31*100</f>
        <v>838.04347826086951</v>
      </c>
      <c r="F33" s="99"/>
      <c r="G33" s="102">
        <f>G30/G31*100</f>
        <v>151.72727272727272</v>
      </c>
      <c r="H33" s="101">
        <f>H30/H31*100</f>
        <v>141.51351351351352</v>
      </c>
      <c r="I33" s="101">
        <f>I30/I31*100</f>
        <v>147.06172839506172</v>
      </c>
      <c r="J33" s="134"/>
      <c r="K33" s="123"/>
      <c r="L33" s="124"/>
      <c r="M33" s="124"/>
      <c r="N33" s="124"/>
      <c r="O33" s="124"/>
      <c r="P33" s="124"/>
      <c r="Q33" s="125"/>
    </row>
    <row r="34" spans="1:17" ht="15" customHeight="1">
      <c r="A34" s="249"/>
      <c r="B34" s="96" t="s">
        <v>14</v>
      </c>
      <c r="C34" s="100">
        <f>C30/C32*100</f>
        <v>81.25</v>
      </c>
      <c r="D34" s="101">
        <f>D30/D32*100</f>
        <v>5.8179543321864253</v>
      </c>
      <c r="E34" s="101">
        <f>E30/E32*100</f>
        <v>19.683431197344905</v>
      </c>
      <c r="F34" s="99"/>
      <c r="G34" s="102">
        <f>G30/G32*100</f>
        <v>66.388225934765316</v>
      </c>
      <c r="H34" s="101">
        <f>H30/H32*100</f>
        <v>10.976939203354299</v>
      </c>
      <c r="I34" s="101">
        <f>I30/I32*100</f>
        <v>20.624697001177367</v>
      </c>
      <c r="J34" s="99"/>
      <c r="K34" s="241" t="s">
        <v>100</v>
      </c>
      <c r="L34" s="242"/>
      <c r="M34" s="242"/>
      <c r="N34" s="242"/>
      <c r="O34" s="242"/>
      <c r="P34" s="242"/>
      <c r="Q34" s="243"/>
    </row>
    <row r="35" spans="1:17" ht="15" customHeight="1" thickBot="1">
      <c r="A35" s="250"/>
      <c r="B35" s="107" t="s">
        <v>8</v>
      </c>
      <c r="C35" s="108">
        <f>C30/E30*100</f>
        <v>75.875486381322958</v>
      </c>
      <c r="D35" s="109">
        <f>D30/E30*100</f>
        <v>24.124513618677042</v>
      </c>
      <c r="E35" s="109">
        <f>SUM(C35:D35)</f>
        <v>100</v>
      </c>
      <c r="F35" s="110"/>
      <c r="G35" s="111">
        <f>G30/I30*100</f>
        <v>56.044325050369373</v>
      </c>
      <c r="H35" s="109">
        <f>H30/I30*100</f>
        <v>43.955674949630627</v>
      </c>
      <c r="I35" s="109">
        <f>SUM(G35:H35)</f>
        <v>100</v>
      </c>
      <c r="J35" s="110"/>
      <c r="K35" s="244"/>
      <c r="L35" s="245"/>
      <c r="M35" s="245"/>
      <c r="N35" s="245"/>
      <c r="O35" s="245"/>
      <c r="P35" s="245"/>
      <c r="Q35" s="246"/>
    </row>
    <row r="36" spans="1:17" ht="15" customHeight="1">
      <c r="A36" s="251" t="s">
        <v>19</v>
      </c>
      <c r="B36" s="72" t="s">
        <v>10</v>
      </c>
      <c r="C36" s="152">
        <v>18</v>
      </c>
      <c r="D36" s="66">
        <v>215</v>
      </c>
      <c r="E36" s="66">
        <f>SUM(C36:D36)</f>
        <v>233</v>
      </c>
      <c r="F36" s="67">
        <f>E36/E42*100</f>
        <v>23.207171314741036</v>
      </c>
      <c r="G36" s="145">
        <v>402</v>
      </c>
      <c r="H36" s="66">
        <v>1506</v>
      </c>
      <c r="I36" s="66">
        <f>G36+H36</f>
        <v>1908</v>
      </c>
      <c r="J36" s="67">
        <f>I36/I42*100</f>
        <v>39.050347932869421</v>
      </c>
      <c r="K36" s="117"/>
      <c r="L36" s="118"/>
      <c r="M36" s="118"/>
      <c r="N36" s="118"/>
      <c r="O36" s="118"/>
      <c r="P36" s="118"/>
      <c r="Q36" s="119"/>
    </row>
    <row r="37" spans="1:17" ht="15" customHeight="1">
      <c r="A37" s="252"/>
      <c r="B37" s="62" t="s">
        <v>11</v>
      </c>
      <c r="C37" s="154">
        <v>34</v>
      </c>
      <c r="D37" s="56">
        <v>44</v>
      </c>
      <c r="E37" s="56">
        <f>SUM(C37:D37)</f>
        <v>78</v>
      </c>
      <c r="F37" s="57">
        <f>E37/E43*100</f>
        <v>45.882352941176471</v>
      </c>
      <c r="G37" s="146">
        <v>3485</v>
      </c>
      <c r="H37" s="56">
        <v>1251</v>
      </c>
      <c r="I37" s="56">
        <f>G37+H37</f>
        <v>4736</v>
      </c>
      <c r="J37" s="57">
        <f>I37/I43*100</f>
        <v>70.04880934772963</v>
      </c>
      <c r="K37" s="117"/>
      <c r="L37" s="157" t="s">
        <v>9</v>
      </c>
      <c r="M37" s="159">
        <f>J6</f>
        <v>21.735571019238641</v>
      </c>
      <c r="N37" s="118"/>
      <c r="O37" s="118"/>
      <c r="P37" s="118"/>
      <c r="Q37" s="119"/>
    </row>
    <row r="38" spans="1:17" ht="15" customHeight="1">
      <c r="A38" s="252"/>
      <c r="B38" s="62" t="s">
        <v>12</v>
      </c>
      <c r="C38" s="154">
        <v>6</v>
      </c>
      <c r="D38" s="56">
        <v>149</v>
      </c>
      <c r="E38" s="56">
        <f>SUM(C38:D38)</f>
        <v>155</v>
      </c>
      <c r="F38" s="57">
        <f>E38/E44*100</f>
        <v>3.8064833005893908</v>
      </c>
      <c r="G38" s="146">
        <v>28</v>
      </c>
      <c r="H38" s="56">
        <v>1018</v>
      </c>
      <c r="I38" s="56">
        <f>G38+H38</f>
        <v>1046</v>
      </c>
      <c r="J38" s="57">
        <f>I38/I44*100</f>
        <v>6.7549241201162413</v>
      </c>
      <c r="K38" s="117"/>
      <c r="L38" s="157" t="s">
        <v>15</v>
      </c>
      <c r="M38" s="159">
        <f>J12</f>
        <v>31.989357347523541</v>
      </c>
      <c r="N38" s="118"/>
      <c r="O38" s="118"/>
      <c r="P38" s="118"/>
      <c r="Q38" s="119"/>
    </row>
    <row r="39" spans="1:17" ht="15" customHeight="1">
      <c r="A39" s="252"/>
      <c r="B39" s="62" t="s">
        <v>13</v>
      </c>
      <c r="C39" s="58">
        <f>C36/C37*100</f>
        <v>52.941176470588239</v>
      </c>
      <c r="D39" s="59">
        <f>D36/D37*100</f>
        <v>488.63636363636368</v>
      </c>
      <c r="E39" s="59">
        <f>E36/E37*100</f>
        <v>298.71794871794873</v>
      </c>
      <c r="F39" s="57"/>
      <c r="G39" s="60">
        <f>G36/G37*100</f>
        <v>11.535150645624103</v>
      </c>
      <c r="H39" s="59">
        <f>H36/H37*100</f>
        <v>120.38369304556356</v>
      </c>
      <c r="I39" s="59">
        <f>F36/I36*100</f>
        <v>1.2163087691164065</v>
      </c>
      <c r="J39" s="57"/>
      <c r="K39" s="117"/>
      <c r="L39" s="157" t="s">
        <v>16</v>
      </c>
      <c r="M39" s="159">
        <f>J18</f>
        <v>7.1019238641015141</v>
      </c>
      <c r="N39" s="118"/>
      <c r="O39" s="118"/>
      <c r="P39" s="118"/>
      <c r="Q39" s="119"/>
    </row>
    <row r="40" spans="1:17" ht="15" customHeight="1">
      <c r="A40" s="252"/>
      <c r="B40" s="62" t="s">
        <v>14</v>
      </c>
      <c r="C40" s="58">
        <f>C36/C38*100</f>
        <v>300</v>
      </c>
      <c r="D40" s="59">
        <f>D36/D38*100</f>
        <v>144.29530201342283</v>
      </c>
      <c r="E40" s="59">
        <f>E36/18*100</f>
        <v>1294.4444444444446</v>
      </c>
      <c r="F40" s="57"/>
      <c r="G40" s="60">
        <f>G36/G38*100</f>
        <v>1435.7142857142858</v>
      </c>
      <c r="H40" s="59">
        <f>H36/H38*100</f>
        <v>147.93713163064831</v>
      </c>
      <c r="I40" s="59">
        <f>G38/I38*100</f>
        <v>2.676864244741874</v>
      </c>
      <c r="J40" s="57"/>
      <c r="K40" s="117"/>
      <c r="L40" s="158" t="s">
        <v>17</v>
      </c>
      <c r="M40" s="159">
        <f>J24</f>
        <v>0.12279983626688497</v>
      </c>
      <c r="N40" s="118"/>
      <c r="O40" s="118"/>
      <c r="P40" s="118"/>
      <c r="Q40" s="119"/>
    </row>
    <row r="41" spans="1:17" ht="15" customHeight="1" thickBot="1">
      <c r="A41" s="253"/>
      <c r="B41" s="63" t="s">
        <v>8</v>
      </c>
      <c r="C41" s="104">
        <f>C36/E36*100</f>
        <v>7.7253218884120178</v>
      </c>
      <c r="D41" s="105">
        <f>D36/E36*100</f>
        <v>92.274678111587988</v>
      </c>
      <c r="E41" s="105">
        <f>SUM(C41:D41)</f>
        <v>100</v>
      </c>
      <c r="F41" s="61"/>
      <c r="G41" s="106">
        <f>G36/I36*100</f>
        <v>21.069182389937108</v>
      </c>
      <c r="H41" s="105">
        <f>H36/I36*100</f>
        <v>78.930817610062903</v>
      </c>
      <c r="I41" s="105">
        <f>SUM(G41:H41)</f>
        <v>100.00000000000001</v>
      </c>
      <c r="J41" s="61"/>
      <c r="K41" s="117"/>
      <c r="L41" s="158" t="s">
        <v>101</v>
      </c>
      <c r="M41" s="159">
        <f>J36</f>
        <v>39.050347932869421</v>
      </c>
      <c r="N41" s="118"/>
      <c r="O41" s="118"/>
      <c r="P41" s="118"/>
      <c r="Q41" s="119"/>
    </row>
    <row r="42" spans="1:17" ht="15" customHeight="1">
      <c r="A42" s="231" t="s">
        <v>98</v>
      </c>
      <c r="B42" s="103" t="s">
        <v>10</v>
      </c>
      <c r="C42" s="155">
        <f t="shared" ref="C42:D44" si="1">C30+C36</f>
        <v>603</v>
      </c>
      <c r="D42" s="112">
        <f t="shared" si="1"/>
        <v>401</v>
      </c>
      <c r="E42" s="112">
        <f>SUM(C42:D42)</f>
        <v>1004</v>
      </c>
      <c r="F42" s="113">
        <f>F6+F12+F18+F24+F36</f>
        <v>99.999999999999986</v>
      </c>
      <c r="G42" s="143">
        <f>G30+G36</f>
        <v>2071</v>
      </c>
      <c r="H42" s="112">
        <f t="shared" ref="G42:H44" si="2">H30+H36</f>
        <v>2815</v>
      </c>
      <c r="I42" s="112">
        <f>SUM(G42:H42)</f>
        <v>4886</v>
      </c>
      <c r="J42" s="113">
        <f>J6+J12+J18+J24+J36</f>
        <v>100</v>
      </c>
      <c r="K42" s="117"/>
      <c r="N42" s="118"/>
      <c r="O42" s="118"/>
      <c r="P42" s="118"/>
      <c r="Q42" s="119"/>
    </row>
    <row r="43" spans="1:17" ht="15" customHeight="1">
      <c r="A43" s="231"/>
      <c r="B43" s="73" t="s">
        <v>11</v>
      </c>
      <c r="C43" s="156">
        <f t="shared" si="1"/>
        <v>105</v>
      </c>
      <c r="D43" s="74">
        <f t="shared" si="1"/>
        <v>65</v>
      </c>
      <c r="E43" s="74">
        <f>SUM(C43:D43)</f>
        <v>170</v>
      </c>
      <c r="F43" s="75">
        <f>F31+F37</f>
        <v>100</v>
      </c>
      <c r="G43" s="144">
        <f t="shared" si="2"/>
        <v>4585</v>
      </c>
      <c r="H43" s="74">
        <f t="shared" si="2"/>
        <v>2176</v>
      </c>
      <c r="I43" s="74">
        <f>SUM(G43:H43)</f>
        <v>6761</v>
      </c>
      <c r="J43" s="75">
        <f>J7+J13+J19+J25+J37</f>
        <v>100</v>
      </c>
      <c r="K43" s="117"/>
      <c r="L43" s="118"/>
      <c r="M43" s="118"/>
      <c r="N43" s="118"/>
      <c r="O43" s="118"/>
      <c r="P43" s="118"/>
      <c r="Q43" s="119"/>
    </row>
    <row r="44" spans="1:17" ht="15" customHeight="1">
      <c r="A44" s="231"/>
      <c r="B44" s="73" t="s">
        <v>12</v>
      </c>
      <c r="C44" s="156">
        <f t="shared" si="1"/>
        <v>726</v>
      </c>
      <c r="D44" s="74">
        <f t="shared" si="1"/>
        <v>3346</v>
      </c>
      <c r="E44" s="74">
        <f>SUM(C44:D44)</f>
        <v>4072</v>
      </c>
      <c r="F44" s="75">
        <f>F32+F38</f>
        <v>100.00000000000001</v>
      </c>
      <c r="G44" s="144">
        <f t="shared" si="2"/>
        <v>2542</v>
      </c>
      <c r="H44" s="74">
        <f t="shared" si="2"/>
        <v>12943</v>
      </c>
      <c r="I44" s="74">
        <f>SUM(G44:H44)</f>
        <v>15485</v>
      </c>
      <c r="J44" s="75">
        <f>J32+J38</f>
        <v>100</v>
      </c>
      <c r="K44" s="117"/>
      <c r="L44" s="118"/>
      <c r="M44" s="118"/>
      <c r="N44" s="118"/>
      <c r="O44" s="118"/>
      <c r="P44" s="118"/>
      <c r="Q44" s="119"/>
    </row>
    <row r="45" spans="1:17" ht="15" customHeight="1">
      <c r="A45" s="231"/>
      <c r="B45" s="73" t="s">
        <v>13</v>
      </c>
      <c r="C45" s="76">
        <f>C42/C43*100</f>
        <v>574.28571428571433</v>
      </c>
      <c r="D45" s="77">
        <f>D42/D43*100</f>
        <v>616.92307692307691</v>
      </c>
      <c r="E45" s="77">
        <f>E42/E43*100</f>
        <v>590.58823529411768</v>
      </c>
      <c r="F45" s="75"/>
      <c r="G45" s="78">
        <f>G42/G43*100</f>
        <v>45.169029443838603</v>
      </c>
      <c r="H45" s="77">
        <f>H42/H43*100</f>
        <v>129.36580882352942</v>
      </c>
      <c r="I45" s="77">
        <f>I42/I43*100</f>
        <v>72.267416062712613</v>
      </c>
      <c r="J45" s="75"/>
      <c r="K45" s="117"/>
      <c r="L45" s="118"/>
      <c r="M45" s="118"/>
      <c r="N45" s="118"/>
      <c r="O45" s="118"/>
      <c r="P45" s="118"/>
      <c r="Q45" s="119"/>
    </row>
    <row r="46" spans="1:17" ht="15" customHeight="1">
      <c r="A46" s="231"/>
      <c r="B46" s="73" t="s">
        <v>14</v>
      </c>
      <c r="C46" s="76">
        <f>C42/C44*100</f>
        <v>83.057851239669418</v>
      </c>
      <c r="D46" s="77">
        <f>D42/D44*100</f>
        <v>11.984459055588763</v>
      </c>
      <c r="E46" s="77">
        <f>E42/18*100</f>
        <v>5577.7777777777783</v>
      </c>
      <c r="F46" s="75"/>
      <c r="G46" s="78">
        <f>G42/G44*100</f>
        <v>81.471282454760029</v>
      </c>
      <c r="H46" s="77">
        <f>H42/H44*100</f>
        <v>21.749208066136134</v>
      </c>
      <c r="I46" s="77">
        <f>I42/I44*100</f>
        <v>31.55311591863093</v>
      </c>
      <c r="J46" s="75"/>
      <c r="K46" s="117"/>
      <c r="L46" s="118"/>
      <c r="M46" s="118"/>
      <c r="N46" s="118"/>
      <c r="O46" s="118"/>
      <c r="P46" s="118"/>
      <c r="Q46" s="119"/>
    </row>
    <row r="47" spans="1:17" ht="15" customHeight="1" thickBot="1">
      <c r="A47" s="232"/>
      <c r="B47" s="79" t="s">
        <v>8</v>
      </c>
      <c r="C47" s="80">
        <f>C42/E42*100</f>
        <v>60.059760956175303</v>
      </c>
      <c r="D47" s="81">
        <f>D42/E42*100</f>
        <v>39.940239043824697</v>
      </c>
      <c r="E47" s="81">
        <f>SUM(C47:D47)</f>
        <v>100</v>
      </c>
      <c r="F47" s="82"/>
      <c r="G47" s="83">
        <f>G42/I42*100</f>
        <v>42.386410151453127</v>
      </c>
      <c r="H47" s="81">
        <f>H42/I42*100</f>
        <v>57.613589848546866</v>
      </c>
      <c r="I47" s="81">
        <f>SUM(G47:H47)</f>
        <v>100</v>
      </c>
      <c r="J47" s="82"/>
      <c r="K47" s="120"/>
      <c r="L47" s="121"/>
      <c r="M47" s="121"/>
      <c r="N47" s="121"/>
      <c r="O47" s="121"/>
      <c r="P47" s="121"/>
      <c r="Q47" s="122"/>
    </row>
    <row r="48" spans="1:17" ht="15" customHeight="1">
      <c r="A48" s="160"/>
      <c r="B48" s="161"/>
      <c r="C48" s="161"/>
      <c r="D48" s="161"/>
      <c r="E48" s="161"/>
      <c r="F48" s="161"/>
      <c r="G48" s="161"/>
      <c r="H48" s="161"/>
    </row>
    <row r="49" spans="1:17" ht="15" customHeight="1">
      <c r="A49" s="162"/>
      <c r="B49" s="163"/>
      <c r="C49" s="163"/>
      <c r="D49" s="163"/>
      <c r="E49" s="163"/>
      <c r="F49" s="163"/>
      <c r="G49" s="163"/>
      <c r="H49" s="163"/>
      <c r="I49" s="163"/>
      <c r="J49" s="163"/>
      <c r="K49" s="163"/>
      <c r="L49" s="163"/>
      <c r="M49" s="163"/>
      <c r="N49" s="163"/>
      <c r="O49" s="163"/>
      <c r="P49" s="163"/>
      <c r="Q49" s="163"/>
    </row>
    <row r="50" spans="1:17" ht="15" customHeight="1">
      <c r="A50" s="162"/>
      <c r="B50" s="163"/>
      <c r="C50" s="163"/>
      <c r="D50" s="163"/>
      <c r="E50" s="163"/>
      <c r="F50" s="163"/>
      <c r="G50" s="163"/>
      <c r="H50" s="163"/>
      <c r="I50" s="163"/>
      <c r="J50" s="163"/>
      <c r="K50" s="163"/>
      <c r="L50" s="163"/>
      <c r="M50" s="163"/>
      <c r="N50" s="163"/>
      <c r="O50" s="163"/>
      <c r="P50" s="163"/>
      <c r="Q50" s="163"/>
    </row>
    <row r="51" spans="1:17" ht="15" customHeight="1">
      <c r="A51" s="162"/>
      <c r="B51" s="163"/>
      <c r="C51" s="163"/>
      <c r="D51" s="163"/>
      <c r="E51" s="163"/>
      <c r="F51" s="163"/>
      <c r="G51" s="163"/>
      <c r="H51" s="163"/>
      <c r="I51" s="163"/>
      <c r="J51" s="163"/>
      <c r="K51" s="163"/>
      <c r="L51" s="163"/>
      <c r="M51" s="163"/>
      <c r="N51" s="163"/>
      <c r="O51" s="163"/>
      <c r="P51" s="163"/>
      <c r="Q51" s="163"/>
    </row>
    <row r="52" spans="1:17" ht="15" customHeight="1">
      <c r="A52" s="162"/>
      <c r="B52" s="163"/>
      <c r="C52" s="163"/>
      <c r="D52" s="163"/>
      <c r="E52" s="163"/>
      <c r="F52" s="163"/>
      <c r="G52" s="163"/>
      <c r="H52" s="163"/>
      <c r="I52" s="163"/>
      <c r="J52" s="163"/>
      <c r="K52" s="163"/>
      <c r="L52" s="163"/>
      <c r="M52" s="163"/>
      <c r="N52" s="163"/>
      <c r="O52" s="163"/>
      <c r="P52" s="163"/>
      <c r="Q52" s="163"/>
    </row>
    <row r="53" spans="1:17" ht="15" customHeight="1">
      <c r="A53" s="162"/>
      <c r="B53" s="163"/>
      <c r="C53" s="163"/>
      <c r="D53" s="163"/>
      <c r="E53" s="163"/>
      <c r="F53" s="163"/>
      <c r="G53" s="163"/>
      <c r="H53" s="163"/>
      <c r="I53" s="163"/>
      <c r="J53" s="163"/>
      <c r="K53" s="163"/>
      <c r="L53" s="163"/>
      <c r="M53" s="163"/>
      <c r="N53" s="163"/>
      <c r="O53" s="163"/>
      <c r="P53" s="163"/>
      <c r="Q53" s="163"/>
    </row>
    <row r="54" spans="1:17" ht="15" customHeight="1">
      <c r="A54" s="162"/>
      <c r="B54" s="163"/>
      <c r="C54" s="163"/>
      <c r="D54" s="163"/>
      <c r="E54" s="163"/>
      <c r="F54" s="163"/>
      <c r="G54" s="163"/>
      <c r="H54" s="163"/>
      <c r="I54" s="163"/>
      <c r="J54" s="163"/>
      <c r="K54" s="163"/>
      <c r="L54" s="163"/>
      <c r="M54" s="163"/>
      <c r="N54" s="163"/>
      <c r="O54" s="163"/>
      <c r="P54" s="163"/>
      <c r="Q54" s="163"/>
    </row>
    <row r="55" spans="1:17" ht="15" customHeight="1">
      <c r="A55" s="162"/>
      <c r="B55" s="163"/>
      <c r="C55" s="163"/>
      <c r="D55" s="163"/>
      <c r="E55" s="163"/>
      <c r="F55" s="163"/>
      <c r="G55" s="163"/>
      <c r="H55" s="163"/>
      <c r="I55" s="163"/>
      <c r="J55" s="163"/>
      <c r="K55" s="163"/>
      <c r="L55" s="163"/>
      <c r="M55" s="163"/>
      <c r="N55" s="163"/>
      <c r="O55" s="163"/>
      <c r="P55" s="163"/>
      <c r="Q55" s="163"/>
    </row>
    <row r="56" spans="1:17" ht="15" customHeight="1">
      <c r="A56" s="162"/>
      <c r="B56" s="163"/>
      <c r="C56" s="163"/>
      <c r="D56" s="163"/>
      <c r="E56" s="163"/>
      <c r="F56" s="163"/>
      <c r="G56" s="163"/>
      <c r="H56" s="163"/>
      <c r="I56" s="163"/>
      <c r="J56" s="163"/>
      <c r="K56" s="163"/>
      <c r="L56" s="163"/>
      <c r="M56" s="163"/>
      <c r="N56" s="163"/>
      <c r="O56" s="163"/>
      <c r="P56" s="163"/>
      <c r="Q56" s="163"/>
    </row>
    <row r="57" spans="1:17" ht="15" customHeight="1">
      <c r="A57" s="162"/>
      <c r="B57" s="163"/>
      <c r="C57" s="163"/>
      <c r="D57" s="163"/>
      <c r="E57" s="163"/>
      <c r="F57" s="163"/>
      <c r="G57" s="163"/>
      <c r="H57" s="163"/>
      <c r="I57" s="163"/>
      <c r="J57" s="163"/>
      <c r="K57" s="163"/>
      <c r="L57" s="163"/>
      <c r="M57" s="163"/>
      <c r="N57" s="163"/>
      <c r="O57" s="163"/>
      <c r="P57" s="163"/>
      <c r="Q57" s="163"/>
    </row>
    <row r="58" spans="1:17" ht="15" customHeight="1">
      <c r="A58" s="162"/>
      <c r="B58" s="163"/>
      <c r="C58" s="163"/>
      <c r="D58" s="163"/>
      <c r="E58" s="163"/>
      <c r="F58" s="163"/>
      <c r="G58" s="163"/>
      <c r="H58" s="163"/>
      <c r="I58" s="163"/>
      <c r="J58" s="163"/>
      <c r="K58" s="163"/>
      <c r="L58" s="163"/>
      <c r="M58" s="163"/>
      <c r="N58" s="163"/>
      <c r="O58" s="163"/>
      <c r="P58" s="163"/>
      <c r="Q58" s="163"/>
    </row>
    <row r="59" spans="1:17" ht="15" customHeight="1">
      <c r="A59" s="162"/>
      <c r="B59" s="163"/>
      <c r="C59" s="163"/>
      <c r="D59" s="163"/>
      <c r="E59" s="163"/>
      <c r="F59" s="163"/>
      <c r="G59" s="163"/>
      <c r="H59" s="163"/>
      <c r="I59" s="163"/>
      <c r="J59" s="163"/>
      <c r="K59" s="163"/>
      <c r="L59" s="163"/>
      <c r="M59" s="163"/>
      <c r="N59" s="163"/>
      <c r="O59" s="163"/>
      <c r="P59" s="163"/>
      <c r="Q59" s="163"/>
    </row>
    <row r="60" spans="1:17" ht="15" customHeight="1">
      <c r="A60" s="162"/>
      <c r="B60" s="163"/>
      <c r="C60" s="163"/>
      <c r="D60" s="163"/>
      <c r="E60" s="163"/>
      <c r="F60" s="163"/>
      <c r="G60" s="163"/>
      <c r="H60" s="163"/>
      <c r="I60" s="163"/>
      <c r="J60" s="163"/>
      <c r="K60" s="163"/>
      <c r="L60" s="163"/>
      <c r="M60" s="163"/>
      <c r="N60" s="163"/>
      <c r="O60" s="163"/>
      <c r="P60" s="163"/>
      <c r="Q60" s="163"/>
    </row>
    <row r="61" spans="1:17" ht="15" customHeight="1">
      <c r="A61" s="162"/>
      <c r="B61" s="163"/>
      <c r="C61" s="163"/>
      <c r="D61" s="163"/>
      <c r="E61" s="163"/>
      <c r="F61" s="163"/>
      <c r="G61" s="163"/>
      <c r="H61" s="163"/>
      <c r="I61" s="163"/>
      <c r="J61" s="163"/>
      <c r="K61" s="163"/>
      <c r="L61" s="163"/>
      <c r="M61" s="163"/>
      <c r="N61" s="163"/>
      <c r="O61" s="163"/>
      <c r="P61" s="163"/>
      <c r="Q61" s="163"/>
    </row>
    <row r="62" spans="1:17" ht="15" customHeight="1">
      <c r="A62" s="162"/>
      <c r="B62" s="163"/>
      <c r="C62" s="163"/>
      <c r="D62" s="163"/>
      <c r="E62" s="163"/>
      <c r="F62" s="163"/>
      <c r="G62" s="163"/>
      <c r="H62" s="163"/>
      <c r="I62" s="163"/>
      <c r="J62" s="163"/>
      <c r="K62" s="163"/>
      <c r="L62" s="163"/>
      <c r="M62" s="163"/>
      <c r="N62" s="163"/>
      <c r="O62" s="163"/>
      <c r="P62" s="163"/>
      <c r="Q62" s="163"/>
    </row>
    <row r="63" spans="1:17" ht="15" customHeight="1">
      <c r="A63" s="162"/>
      <c r="B63" s="163"/>
      <c r="C63" s="163"/>
      <c r="D63" s="163"/>
      <c r="E63" s="163"/>
      <c r="F63" s="163"/>
      <c r="G63" s="163"/>
      <c r="H63" s="163"/>
      <c r="I63" s="163"/>
      <c r="J63" s="163"/>
      <c r="K63" s="163"/>
      <c r="L63" s="163"/>
      <c r="M63" s="163"/>
      <c r="N63" s="163"/>
      <c r="O63" s="163"/>
      <c r="P63" s="163"/>
      <c r="Q63" s="163"/>
    </row>
    <row r="64" spans="1:17" ht="15" customHeight="1">
      <c r="A64" s="162"/>
      <c r="B64" s="163"/>
      <c r="C64" s="163"/>
      <c r="D64" s="163"/>
      <c r="E64" s="163"/>
      <c r="F64" s="163"/>
      <c r="G64" s="163"/>
      <c r="H64" s="163"/>
      <c r="I64" s="163"/>
      <c r="J64" s="163"/>
      <c r="K64" s="163"/>
      <c r="L64" s="163"/>
      <c r="M64" s="163"/>
      <c r="N64" s="163"/>
      <c r="O64" s="163"/>
      <c r="P64" s="163"/>
      <c r="Q64" s="163"/>
    </row>
    <row r="65" spans="1:17" ht="15" customHeight="1">
      <c r="A65" s="162"/>
      <c r="B65" s="163"/>
      <c r="C65" s="163"/>
      <c r="D65" s="163"/>
      <c r="E65" s="163"/>
      <c r="F65" s="163"/>
      <c r="G65" s="163"/>
      <c r="H65" s="163"/>
      <c r="I65" s="163"/>
      <c r="J65" s="163"/>
      <c r="K65" s="163"/>
      <c r="L65" s="163"/>
      <c r="M65" s="163"/>
      <c r="N65" s="163"/>
      <c r="O65" s="163"/>
      <c r="P65" s="163"/>
      <c r="Q65" s="163"/>
    </row>
    <row r="66" spans="1:17" ht="15" customHeight="1">
      <c r="A66" s="162"/>
      <c r="B66" s="163"/>
      <c r="C66" s="163"/>
      <c r="D66" s="163"/>
      <c r="E66" s="163"/>
      <c r="F66" s="163"/>
      <c r="G66" s="163"/>
      <c r="H66" s="163"/>
      <c r="I66" s="163"/>
      <c r="J66" s="163"/>
      <c r="K66" s="163"/>
      <c r="L66" s="163"/>
      <c r="M66" s="163"/>
      <c r="N66" s="163"/>
      <c r="O66" s="163"/>
      <c r="P66" s="163"/>
      <c r="Q66" s="163"/>
    </row>
    <row r="67" spans="1:17" ht="15" customHeight="1">
      <c r="A67" s="162"/>
      <c r="B67" s="163"/>
      <c r="C67" s="163"/>
      <c r="D67" s="163"/>
      <c r="E67" s="163"/>
      <c r="F67" s="163"/>
      <c r="G67" s="163"/>
      <c r="H67" s="163"/>
      <c r="I67" s="163"/>
      <c r="J67" s="163"/>
      <c r="K67" s="163"/>
      <c r="L67" s="163"/>
      <c r="M67" s="163"/>
      <c r="N67" s="163"/>
      <c r="O67" s="163"/>
      <c r="P67" s="163"/>
      <c r="Q67" s="163"/>
    </row>
    <row r="68" spans="1:17" ht="15" customHeight="1">
      <c r="A68" s="162"/>
      <c r="B68" s="163"/>
      <c r="C68" s="163"/>
      <c r="D68" s="163"/>
      <c r="E68" s="163"/>
      <c r="F68" s="163"/>
      <c r="G68" s="163"/>
      <c r="H68" s="163"/>
      <c r="I68" s="163"/>
      <c r="J68" s="163"/>
      <c r="K68" s="163"/>
      <c r="L68" s="163"/>
      <c r="M68" s="163"/>
      <c r="N68" s="163"/>
      <c r="O68" s="163"/>
      <c r="P68" s="163"/>
      <c r="Q68" s="163"/>
    </row>
    <row r="69" spans="1:17" ht="15" customHeight="1">
      <c r="A69" s="162"/>
      <c r="B69" s="163"/>
      <c r="C69" s="163"/>
      <c r="D69" s="163"/>
      <c r="E69" s="163"/>
      <c r="F69" s="163"/>
      <c r="G69" s="163"/>
      <c r="H69" s="163"/>
      <c r="I69" s="163"/>
      <c r="J69" s="163"/>
      <c r="K69" s="163"/>
      <c r="L69" s="163"/>
      <c r="M69" s="163"/>
      <c r="N69" s="163"/>
      <c r="O69" s="163"/>
      <c r="P69" s="163"/>
      <c r="Q69" s="163"/>
    </row>
    <row r="70" spans="1:17" ht="15" customHeight="1">
      <c r="A70" s="162"/>
      <c r="B70" s="163"/>
      <c r="C70" s="163"/>
      <c r="D70" s="163"/>
      <c r="E70" s="163"/>
      <c r="F70" s="163"/>
      <c r="G70" s="163"/>
      <c r="H70" s="163"/>
      <c r="I70" s="163"/>
      <c r="J70" s="163"/>
      <c r="K70" s="163"/>
      <c r="L70" s="163"/>
      <c r="M70" s="163"/>
      <c r="N70" s="163"/>
      <c r="O70" s="163"/>
      <c r="P70" s="163"/>
      <c r="Q70" s="163"/>
    </row>
    <row r="71" spans="1:17" ht="15" customHeight="1">
      <c r="A71" s="162"/>
      <c r="B71" s="163"/>
      <c r="C71" s="163"/>
      <c r="D71" s="163"/>
      <c r="E71" s="163"/>
      <c r="F71" s="163"/>
      <c r="G71" s="163"/>
      <c r="H71" s="163"/>
      <c r="I71" s="163"/>
      <c r="J71" s="163"/>
      <c r="K71" s="163"/>
      <c r="L71" s="163"/>
      <c r="M71" s="163"/>
      <c r="N71" s="163"/>
      <c r="O71" s="163"/>
      <c r="P71" s="163"/>
      <c r="Q71" s="163"/>
    </row>
    <row r="72" spans="1:17" ht="15" customHeight="1">
      <c r="A72" s="162"/>
      <c r="B72" s="163"/>
      <c r="C72" s="163"/>
      <c r="D72" s="163"/>
      <c r="E72" s="163"/>
      <c r="F72" s="163"/>
      <c r="G72" s="163"/>
      <c r="H72" s="163"/>
      <c r="I72" s="163"/>
      <c r="J72" s="163"/>
      <c r="K72" s="163"/>
      <c r="L72" s="163"/>
      <c r="M72" s="163"/>
      <c r="N72" s="163"/>
      <c r="O72" s="163"/>
      <c r="P72" s="163"/>
      <c r="Q72" s="163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8" type="noConversion"/>
  <printOptions horizontalCentered="1"/>
  <pageMargins left="0.15748031496062992" right="0.15748031496062992" top="0.15748031496062992" bottom="0.15748031496062992" header="0" footer="0"/>
  <pageSetup paperSize="9" scale="49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Q80"/>
  <sheetViews>
    <sheetView tabSelected="1" zoomScale="80" zoomScaleNormal="80" zoomScaleSheetLayoutView="80" workbookViewId="0">
      <selection activeCell="A60" sqref="A60"/>
    </sheetView>
  </sheetViews>
  <sheetFormatPr defaultRowHeight="15"/>
  <cols>
    <col min="1" max="1" width="23.85546875" customWidth="1"/>
  </cols>
  <sheetData>
    <row r="1" spans="1:43">
      <c r="A1" s="257" t="s">
        <v>20</v>
      </c>
      <c r="B1" s="257"/>
      <c r="C1" s="257"/>
      <c r="D1" s="257"/>
      <c r="E1" s="257"/>
      <c r="F1" s="257"/>
      <c r="G1" s="257"/>
      <c r="H1" s="257"/>
      <c r="I1" s="257"/>
      <c r="J1" s="257"/>
      <c r="K1" s="257"/>
      <c r="L1" s="257"/>
      <c r="M1" s="257"/>
      <c r="N1" s="257"/>
      <c r="O1" s="257"/>
      <c r="P1" s="257"/>
      <c r="Q1" s="223"/>
      <c r="R1" s="223"/>
      <c r="S1" s="223"/>
      <c r="T1" s="223"/>
      <c r="U1" s="223"/>
      <c r="V1" s="223"/>
      <c r="W1" s="223"/>
      <c r="X1" s="223"/>
      <c r="Y1" s="226"/>
      <c r="Z1" s="226"/>
      <c r="AA1" s="226"/>
      <c r="AB1" s="226"/>
      <c r="AC1" s="226"/>
      <c r="AD1" s="226"/>
      <c r="AE1" s="226"/>
      <c r="AF1" s="226"/>
      <c r="AG1" s="226"/>
      <c r="AH1" s="226"/>
      <c r="AI1" s="226"/>
      <c r="AJ1" s="226"/>
      <c r="AK1" s="226"/>
      <c r="AL1" s="226"/>
      <c r="AM1" s="226"/>
      <c r="AN1" s="226"/>
      <c r="AO1" s="226"/>
      <c r="AP1" s="226"/>
      <c r="AQ1" s="226"/>
    </row>
    <row r="2" spans="1:43">
      <c r="A2" s="257"/>
      <c r="B2" s="257"/>
      <c r="C2" s="257"/>
      <c r="D2" s="257"/>
      <c r="E2" s="257"/>
      <c r="F2" s="257"/>
      <c r="G2" s="257"/>
      <c r="H2" s="257"/>
      <c r="I2" s="257"/>
      <c r="J2" s="257"/>
      <c r="K2" s="257"/>
      <c r="L2" s="257"/>
      <c r="M2" s="257"/>
      <c r="N2" s="257"/>
      <c r="O2" s="257"/>
      <c r="P2" s="257"/>
      <c r="Q2" s="223"/>
      <c r="R2" s="223"/>
      <c r="S2" s="223"/>
      <c r="T2" s="223"/>
      <c r="U2" s="223"/>
      <c r="V2" s="223"/>
      <c r="W2" s="223"/>
      <c r="X2" s="223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</row>
    <row r="3" spans="1:43" ht="15.75" thickBot="1">
      <c r="A3" s="257"/>
      <c r="B3" s="257"/>
      <c r="C3" s="257"/>
      <c r="D3" s="257"/>
      <c r="E3" s="257"/>
      <c r="F3" s="257"/>
      <c r="G3" s="257"/>
      <c r="H3" s="257"/>
      <c r="I3" s="257"/>
      <c r="J3" s="257"/>
      <c r="K3" s="257"/>
      <c r="L3" s="257"/>
      <c r="M3" s="257"/>
      <c r="N3" s="257"/>
      <c r="O3" s="257"/>
      <c r="P3" s="257"/>
      <c r="Q3" s="223"/>
      <c r="R3" s="223"/>
      <c r="S3" s="223"/>
      <c r="T3" s="223"/>
      <c r="U3" s="223"/>
      <c r="V3" s="223"/>
      <c r="W3" s="223"/>
      <c r="X3" s="222"/>
      <c r="Y3" s="227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</row>
    <row r="4" spans="1:43">
      <c r="A4" s="54" t="s">
        <v>21</v>
      </c>
      <c r="B4" s="258" t="s">
        <v>10</v>
      </c>
      <c r="C4" s="259"/>
      <c r="D4" s="260"/>
      <c r="E4" s="259" t="s">
        <v>11</v>
      </c>
      <c r="F4" s="259"/>
      <c r="G4" s="260"/>
      <c r="H4" s="258" t="s">
        <v>12</v>
      </c>
      <c r="I4" s="259"/>
      <c r="J4" s="260"/>
      <c r="K4" s="261" t="s">
        <v>22</v>
      </c>
      <c r="L4" s="262"/>
      <c r="M4" s="258" t="s">
        <v>14</v>
      </c>
      <c r="N4" s="260"/>
      <c r="O4" s="258" t="s">
        <v>23</v>
      </c>
      <c r="P4" s="260"/>
      <c r="Q4" s="214"/>
      <c r="R4" s="215"/>
      <c r="S4" s="215"/>
      <c r="T4" s="215"/>
      <c r="U4" s="215"/>
      <c r="V4" s="215"/>
      <c r="W4" s="228"/>
      <c r="X4" s="222"/>
      <c r="Y4" s="227"/>
      <c r="Z4" s="226"/>
      <c r="AA4" s="226"/>
      <c r="AB4" s="226"/>
      <c r="AC4" s="226"/>
      <c r="AD4" s="226"/>
      <c r="AE4" s="226"/>
      <c r="AF4" s="226"/>
      <c r="AG4" s="226"/>
      <c r="AH4" s="226"/>
      <c r="AI4" s="226"/>
      <c r="AJ4" s="226"/>
      <c r="AK4" s="226"/>
      <c r="AL4" s="226"/>
      <c r="AM4" s="226"/>
      <c r="AN4" s="226"/>
      <c r="AO4" s="226"/>
      <c r="AP4" s="226"/>
      <c r="AQ4" s="226"/>
    </row>
    <row r="5" spans="1:43" ht="30.75" thickBot="1">
      <c r="A5" s="55"/>
      <c r="B5" s="38" t="s">
        <v>24</v>
      </c>
      <c r="C5" s="36" t="s">
        <v>25</v>
      </c>
      <c r="D5" s="39" t="s">
        <v>26</v>
      </c>
      <c r="E5" s="35" t="s">
        <v>24</v>
      </c>
      <c r="F5" s="36" t="s">
        <v>25</v>
      </c>
      <c r="G5" s="39" t="s">
        <v>26</v>
      </c>
      <c r="H5" s="35" t="s">
        <v>24</v>
      </c>
      <c r="I5" s="36" t="s">
        <v>25</v>
      </c>
      <c r="J5" s="37" t="s">
        <v>26</v>
      </c>
      <c r="K5" s="38" t="s">
        <v>24</v>
      </c>
      <c r="L5" s="40" t="s">
        <v>25</v>
      </c>
      <c r="M5" s="35" t="s">
        <v>24</v>
      </c>
      <c r="N5" s="36" t="s">
        <v>25</v>
      </c>
      <c r="O5" s="38" t="s">
        <v>24</v>
      </c>
      <c r="P5" s="40" t="s">
        <v>25</v>
      </c>
      <c r="Q5" s="216" t="str">
        <f t="shared" ref="Q5:Q14" si="0">A6</f>
        <v>B i H</v>
      </c>
      <c r="R5" s="217">
        <f>D6</f>
        <v>16.286098052384151</v>
      </c>
      <c r="S5" s="135"/>
      <c r="T5" s="135"/>
      <c r="U5" s="135"/>
      <c r="V5" s="135"/>
      <c r="W5" s="218"/>
      <c r="X5" s="222"/>
      <c r="Y5" s="227"/>
      <c r="Z5" s="227"/>
      <c r="AA5" s="226"/>
      <c r="AB5" s="226"/>
      <c r="AC5" s="226"/>
      <c r="AD5" s="226"/>
      <c r="AE5" s="226"/>
      <c r="AF5" s="226"/>
      <c r="AG5" s="226"/>
      <c r="AH5" s="226"/>
      <c r="AI5" s="226"/>
      <c r="AJ5" s="226"/>
      <c r="AK5" s="226"/>
      <c r="AL5" s="226"/>
      <c r="AM5" s="226"/>
      <c r="AN5" s="226"/>
      <c r="AO5" s="226"/>
      <c r="AP5" s="226"/>
      <c r="AQ5" s="226"/>
    </row>
    <row r="6" spans="1:43">
      <c r="A6" s="84" t="s">
        <v>27</v>
      </c>
      <c r="B6" s="85">
        <v>22</v>
      </c>
      <c r="C6" s="86">
        <v>485</v>
      </c>
      <c r="D6" s="87">
        <f>IF($C$80&lt;&gt;0,C6/$C$80*100,0)</f>
        <v>16.286098052384151</v>
      </c>
      <c r="E6" s="88">
        <v>485</v>
      </c>
      <c r="F6" s="86">
        <v>15</v>
      </c>
      <c r="G6" s="89">
        <f>IF($F$80&lt;&gt;0,F6/$F$80*100,0)</f>
        <v>0.50369375419744788</v>
      </c>
      <c r="H6" s="85">
        <v>69</v>
      </c>
      <c r="I6" s="86">
        <v>948</v>
      </c>
      <c r="J6" s="87">
        <f>IF($I$80&lt;&gt;0,I6/$I$80*100,0)</f>
        <v>6.5655516309993764</v>
      </c>
      <c r="K6" s="90">
        <f>IF(OR(B6&lt;&gt;0)*(E6&lt;&gt;0),B6/E6*100," ")</f>
        <v>4.536082474226804</v>
      </c>
      <c r="L6" s="91">
        <f>IF(OR(C6&lt;&gt;0)*(F6&lt;&gt;0),C6/F6*100," ")</f>
        <v>3233.3333333333335</v>
      </c>
      <c r="M6" s="92">
        <f>IF(OR(B6&lt;&gt;0)*(H6&lt;&gt;0),B6/H6*100," ")</f>
        <v>31.884057971014489</v>
      </c>
      <c r="N6" s="93">
        <f>IF(OR(C6&lt;&gt;0)*(I6&lt;&gt;0),C6/I6*100," ")</f>
        <v>51.160337552742618</v>
      </c>
      <c r="O6" s="224">
        <f>IF(OR(E6&lt;&gt;0)*(H6&lt;&gt;0),E6/H6*100," ")</f>
        <v>702.89855072463774</v>
      </c>
      <c r="P6" s="225">
        <f>IF(OR(F6&lt;&gt;0)*(I6&lt;&gt;0),F6/I6*100," ")</f>
        <v>1.5822784810126582</v>
      </c>
      <c r="Q6" s="216" t="str">
        <f t="shared" si="0"/>
        <v>Slovenija</v>
      </c>
      <c r="R6" s="217">
        <f t="shared" ref="R6:R14" si="1">D7</f>
        <v>10.543989254533244</v>
      </c>
      <c r="S6" s="135"/>
      <c r="T6" s="135"/>
      <c r="U6" s="135"/>
      <c r="V6" s="135"/>
      <c r="W6" s="218"/>
      <c r="X6" s="222"/>
      <c r="Y6" s="227"/>
      <c r="Z6" s="227"/>
      <c r="AA6" s="226"/>
      <c r="AB6" s="226"/>
      <c r="AC6" s="226"/>
      <c r="AD6" s="226"/>
      <c r="AE6" s="226"/>
      <c r="AF6" s="226"/>
      <c r="AG6" s="226"/>
      <c r="AH6" s="226"/>
      <c r="AI6" s="226"/>
      <c r="AJ6" s="226"/>
      <c r="AK6" s="226"/>
      <c r="AL6" s="226"/>
      <c r="AM6" s="226"/>
      <c r="AN6" s="226"/>
      <c r="AO6" s="226"/>
      <c r="AP6" s="226"/>
      <c r="AQ6" s="226"/>
    </row>
    <row r="7" spans="1:43">
      <c r="A7" s="84" t="s">
        <v>30</v>
      </c>
      <c r="B7" s="85">
        <v>72</v>
      </c>
      <c r="C7" s="86">
        <v>314</v>
      </c>
      <c r="D7" s="87">
        <f t="shared" ref="D7:D70" si="2">IF($C$80&lt;&gt;0,C7/$C$80*100,0)</f>
        <v>10.543989254533244</v>
      </c>
      <c r="E7" s="88"/>
      <c r="F7" s="86">
        <v>314</v>
      </c>
      <c r="G7" s="89">
        <f t="shared" ref="G7:G70" si="3">IF($F$80&lt;&gt;0,F7/$F$80*100,0)</f>
        <v>10.543989254533244</v>
      </c>
      <c r="H7" s="85">
        <v>695</v>
      </c>
      <c r="I7" s="86">
        <v>1636</v>
      </c>
      <c r="J7" s="87">
        <f t="shared" ref="J7:J70" si="4">IF($I$80&lt;&gt;0,I7/$I$80*100,0)</f>
        <v>11.330424544636056</v>
      </c>
      <c r="K7" s="90" t="str">
        <f t="shared" ref="K7:K70" si="5">IF(OR(B7&lt;&gt;0)*(E7&lt;&gt;0),B7/E7*100," ")</f>
        <v xml:space="preserve"> </v>
      </c>
      <c r="L7" s="91">
        <f t="shared" ref="L7:L70" si="6">IF(OR(C7&lt;&gt;0)*(F7&lt;&gt;0),C7/F7*100," ")</f>
        <v>100</v>
      </c>
      <c r="M7" s="92">
        <f t="shared" ref="M7:M70" si="7">IF(OR(B7&lt;&gt;0)*(H7&lt;&gt;0),B7/H7*100," ")</f>
        <v>10.359712230215827</v>
      </c>
      <c r="N7" s="93">
        <f t="shared" ref="N7:N70" si="8">IF(OR(C7&lt;&gt;0)*(I7&lt;&gt;0),C7/I7*100," ")</f>
        <v>19.193154034229828</v>
      </c>
      <c r="O7" s="90" t="str">
        <f t="shared" ref="O7:O70" si="9">IF(OR(E7&lt;&gt;0)*(H7&lt;&gt;0),E7/H7*100," ")</f>
        <v xml:space="preserve"> </v>
      </c>
      <c r="P7" s="91">
        <f t="shared" ref="P7:P70" si="10">IF(OR(F7&lt;&gt;0)*(I7&lt;&gt;0),F7/I7*100," ")</f>
        <v>19.193154034229828</v>
      </c>
      <c r="Q7" s="216" t="str">
        <f t="shared" si="0"/>
        <v>Njemačka</v>
      </c>
      <c r="R7" s="217">
        <f t="shared" si="1"/>
        <v>6.0107454667562124</v>
      </c>
      <c r="S7" s="135"/>
      <c r="T7" s="135"/>
      <c r="U7" s="135"/>
      <c r="V7" s="135"/>
      <c r="W7" s="218"/>
      <c r="X7" s="222"/>
      <c r="Y7" s="227"/>
      <c r="Z7" s="227"/>
      <c r="AA7" s="226"/>
      <c r="AB7" s="226"/>
      <c r="AC7" s="226"/>
      <c r="AD7" s="226"/>
      <c r="AE7" s="226"/>
      <c r="AF7" s="226"/>
      <c r="AG7" s="226"/>
      <c r="AH7" s="226"/>
      <c r="AI7" s="226"/>
      <c r="AJ7" s="226"/>
      <c r="AK7" s="226"/>
      <c r="AL7" s="226"/>
      <c r="AM7" s="226"/>
      <c r="AN7" s="226"/>
      <c r="AO7" s="226"/>
      <c r="AP7" s="226"/>
      <c r="AQ7" s="226"/>
    </row>
    <row r="8" spans="1:43">
      <c r="A8" s="84" t="s">
        <v>32</v>
      </c>
      <c r="B8" s="85">
        <v>28</v>
      </c>
      <c r="C8" s="86">
        <v>179</v>
      </c>
      <c r="D8" s="87">
        <f t="shared" si="2"/>
        <v>6.0107454667562124</v>
      </c>
      <c r="E8" s="88"/>
      <c r="F8" s="86">
        <v>179</v>
      </c>
      <c r="G8" s="89">
        <f t="shared" si="3"/>
        <v>6.0107454667562124</v>
      </c>
      <c r="H8" s="85">
        <v>848</v>
      </c>
      <c r="I8" s="86">
        <v>4215</v>
      </c>
      <c r="J8" s="87">
        <f t="shared" si="4"/>
        <v>29.191772283399125</v>
      </c>
      <c r="K8" s="90" t="str">
        <f t="shared" si="5"/>
        <v xml:space="preserve"> </v>
      </c>
      <c r="L8" s="91">
        <f t="shared" si="6"/>
        <v>100</v>
      </c>
      <c r="M8" s="92">
        <f t="shared" si="7"/>
        <v>3.3018867924528301</v>
      </c>
      <c r="N8" s="93">
        <f t="shared" si="8"/>
        <v>4.246737841043891</v>
      </c>
      <c r="O8" s="90" t="str">
        <f t="shared" si="9"/>
        <v xml:space="preserve"> </v>
      </c>
      <c r="P8" s="91">
        <f t="shared" si="10"/>
        <v>4.246737841043891</v>
      </c>
      <c r="Q8" s="216" t="str">
        <f t="shared" si="0"/>
        <v>Kosovo</v>
      </c>
      <c r="R8" s="217">
        <f t="shared" si="1"/>
        <v>5.5742108797850909</v>
      </c>
      <c r="S8" s="135"/>
      <c r="T8" s="135"/>
      <c r="U8" s="135"/>
      <c r="V8" s="135"/>
      <c r="W8" s="218"/>
      <c r="X8" s="222"/>
      <c r="Y8" s="227"/>
      <c r="Z8" s="227"/>
      <c r="AA8" s="226"/>
      <c r="AB8" s="226"/>
      <c r="AC8" s="226"/>
      <c r="AD8" s="226"/>
      <c r="AE8" s="226"/>
      <c r="AF8" s="226"/>
      <c r="AG8" s="226"/>
      <c r="AH8" s="226"/>
      <c r="AI8" s="226"/>
      <c r="AJ8" s="226"/>
      <c r="AK8" s="226"/>
      <c r="AL8" s="226"/>
      <c r="AM8" s="226"/>
      <c r="AN8" s="226"/>
      <c r="AO8" s="226"/>
      <c r="AP8" s="226"/>
      <c r="AQ8" s="226"/>
    </row>
    <row r="9" spans="1:43">
      <c r="A9" s="84" t="s">
        <v>28</v>
      </c>
      <c r="B9" s="85">
        <v>6</v>
      </c>
      <c r="C9" s="86">
        <v>166</v>
      </c>
      <c r="D9" s="87">
        <f t="shared" si="2"/>
        <v>5.5742108797850909</v>
      </c>
      <c r="E9" s="88"/>
      <c r="F9" s="86">
        <v>166</v>
      </c>
      <c r="G9" s="89">
        <f t="shared" si="3"/>
        <v>5.5742108797850909</v>
      </c>
      <c r="H9" s="85">
        <v>12</v>
      </c>
      <c r="I9" s="86">
        <v>127</v>
      </c>
      <c r="J9" s="87">
        <f t="shared" si="4"/>
        <v>0.87956229655793328</v>
      </c>
      <c r="K9" s="90" t="str">
        <f t="shared" si="5"/>
        <v xml:space="preserve"> </v>
      </c>
      <c r="L9" s="91">
        <f t="shared" si="6"/>
        <v>100</v>
      </c>
      <c r="M9" s="92">
        <f t="shared" si="7"/>
        <v>50</v>
      </c>
      <c r="N9" s="93">
        <f t="shared" si="8"/>
        <v>130.70866141732282</v>
      </c>
      <c r="O9" s="90" t="str">
        <f t="shared" si="9"/>
        <v xml:space="preserve"> </v>
      </c>
      <c r="P9" s="91">
        <f t="shared" si="10"/>
        <v>130.70866141732282</v>
      </c>
      <c r="Q9" s="216" t="str">
        <f t="shared" si="0"/>
        <v>Austrija</v>
      </c>
      <c r="R9" s="217">
        <f t="shared" si="1"/>
        <v>1.175285426460712</v>
      </c>
      <c r="S9" s="135"/>
      <c r="T9" s="135"/>
      <c r="U9" s="135"/>
      <c r="V9" s="135"/>
      <c r="W9" s="218"/>
      <c r="X9" s="222"/>
      <c r="Y9" s="227"/>
      <c r="Z9" s="227"/>
      <c r="AA9" s="226"/>
      <c r="AB9" s="226"/>
      <c r="AC9" s="226"/>
      <c r="AD9" s="226"/>
      <c r="AE9" s="226"/>
      <c r="AF9" s="226"/>
      <c r="AG9" s="226"/>
      <c r="AH9" s="226"/>
      <c r="AI9" s="226"/>
      <c r="AJ9" s="226"/>
      <c r="AK9" s="226"/>
      <c r="AL9" s="226"/>
      <c r="AM9" s="226"/>
      <c r="AN9" s="226"/>
      <c r="AO9" s="226"/>
      <c r="AP9" s="226"/>
      <c r="AQ9" s="226"/>
    </row>
    <row r="10" spans="1:43">
      <c r="A10" s="84" t="s">
        <v>39</v>
      </c>
      <c r="B10" s="85">
        <v>13</v>
      </c>
      <c r="C10" s="86">
        <v>35</v>
      </c>
      <c r="D10" s="87">
        <f t="shared" si="2"/>
        <v>1.175285426460712</v>
      </c>
      <c r="E10" s="88"/>
      <c r="F10" s="86">
        <v>35</v>
      </c>
      <c r="G10" s="89">
        <f t="shared" si="3"/>
        <v>1.175285426460712</v>
      </c>
      <c r="H10" s="85">
        <v>658</v>
      </c>
      <c r="I10" s="86">
        <v>2236</v>
      </c>
      <c r="J10" s="87">
        <f t="shared" si="4"/>
        <v>15.485836969319205</v>
      </c>
      <c r="K10" s="90" t="str">
        <f t="shared" si="5"/>
        <v xml:space="preserve"> </v>
      </c>
      <c r="L10" s="91">
        <f t="shared" si="6"/>
        <v>100</v>
      </c>
      <c r="M10" s="92">
        <f t="shared" si="7"/>
        <v>1.9756838905775076</v>
      </c>
      <c r="N10" s="93">
        <f t="shared" si="8"/>
        <v>1.5652951699463327</v>
      </c>
      <c r="O10" s="90" t="str">
        <f t="shared" si="9"/>
        <v xml:space="preserve"> </v>
      </c>
      <c r="P10" s="91">
        <f t="shared" si="10"/>
        <v>1.5652951699463327</v>
      </c>
      <c r="Q10" s="216" t="str">
        <f t="shared" si="0"/>
        <v>Slovačka</v>
      </c>
      <c r="R10" s="217">
        <f t="shared" si="1"/>
        <v>0.80591000671591662</v>
      </c>
      <c r="S10" s="135"/>
      <c r="T10" s="135"/>
      <c r="U10" s="135"/>
      <c r="V10" s="135"/>
      <c r="W10" s="218"/>
      <c r="X10" s="222"/>
      <c r="Y10" s="227"/>
      <c r="Z10" s="227"/>
      <c r="AA10" s="226"/>
      <c r="AB10" s="226"/>
      <c r="AC10" s="226"/>
      <c r="AD10" s="226"/>
      <c r="AE10" s="226"/>
      <c r="AF10" s="226"/>
      <c r="AG10" s="226"/>
      <c r="AH10" s="226"/>
      <c r="AI10" s="226"/>
      <c r="AJ10" s="226"/>
      <c r="AK10" s="226"/>
      <c r="AL10" s="226"/>
      <c r="AM10" s="226"/>
      <c r="AN10" s="226"/>
      <c r="AO10" s="226"/>
      <c r="AP10" s="226"/>
      <c r="AQ10" s="226"/>
    </row>
    <row r="11" spans="1:43">
      <c r="A11" s="177" t="s">
        <v>63</v>
      </c>
      <c r="B11" s="178">
        <v>3</v>
      </c>
      <c r="C11" s="179">
        <v>24</v>
      </c>
      <c r="D11" s="186">
        <f t="shared" si="2"/>
        <v>0.80591000671591662</v>
      </c>
      <c r="E11" s="187"/>
      <c r="F11" s="179">
        <v>24</v>
      </c>
      <c r="G11" s="188">
        <f t="shared" si="3"/>
        <v>0.80591000671591662</v>
      </c>
      <c r="H11" s="178">
        <v>73</v>
      </c>
      <c r="I11" s="179">
        <v>296</v>
      </c>
      <c r="J11" s="186">
        <f t="shared" si="4"/>
        <v>2.0500034628436872</v>
      </c>
      <c r="K11" s="189" t="str">
        <f t="shared" si="5"/>
        <v xml:space="preserve"> </v>
      </c>
      <c r="L11" s="190">
        <f t="shared" si="6"/>
        <v>100</v>
      </c>
      <c r="M11" s="191">
        <f t="shared" si="7"/>
        <v>4.10958904109589</v>
      </c>
      <c r="N11" s="192">
        <f t="shared" si="8"/>
        <v>8.1081081081081088</v>
      </c>
      <c r="O11" s="189" t="str">
        <f t="shared" si="9"/>
        <v xml:space="preserve"> </v>
      </c>
      <c r="P11" s="190">
        <f t="shared" si="10"/>
        <v>8.1081081081081088</v>
      </c>
      <c r="Q11" s="216" t="str">
        <f t="shared" si="0"/>
        <v>Mađarska</v>
      </c>
      <c r="R11" s="217">
        <f t="shared" si="1"/>
        <v>0.60443250503693746</v>
      </c>
      <c r="S11" s="135"/>
      <c r="T11" s="135"/>
      <c r="U11" s="135"/>
      <c r="V11" s="135"/>
      <c r="W11" s="218"/>
      <c r="X11" s="222"/>
      <c r="Y11" s="227"/>
      <c r="Z11" s="227"/>
      <c r="AA11" s="226"/>
      <c r="AB11" s="226"/>
      <c r="AC11" s="226"/>
      <c r="AD11" s="226"/>
      <c r="AE11" s="226"/>
      <c r="AF11" s="226"/>
      <c r="AG11" s="226"/>
      <c r="AH11" s="226"/>
      <c r="AI11" s="226"/>
      <c r="AJ11" s="226"/>
      <c r="AK11" s="226"/>
      <c r="AL11" s="226"/>
      <c r="AM11" s="226"/>
      <c r="AN11" s="226"/>
      <c r="AO11" s="226"/>
      <c r="AP11" s="226"/>
      <c r="AQ11" s="226"/>
    </row>
    <row r="12" spans="1:43">
      <c r="A12" s="177" t="s">
        <v>56</v>
      </c>
      <c r="B12" s="178">
        <v>6</v>
      </c>
      <c r="C12" s="179">
        <v>18</v>
      </c>
      <c r="D12" s="186">
        <f t="shared" si="2"/>
        <v>0.60443250503693746</v>
      </c>
      <c r="E12" s="187"/>
      <c r="F12" s="179">
        <v>18</v>
      </c>
      <c r="G12" s="188">
        <f t="shared" si="3"/>
        <v>0.60443250503693746</v>
      </c>
      <c r="H12" s="178">
        <v>111</v>
      </c>
      <c r="I12" s="179">
        <v>314</v>
      </c>
      <c r="J12" s="186">
        <f t="shared" si="4"/>
        <v>2.1746658355841815</v>
      </c>
      <c r="K12" s="189" t="str">
        <f t="shared" si="5"/>
        <v xml:space="preserve"> </v>
      </c>
      <c r="L12" s="190">
        <f t="shared" si="6"/>
        <v>100</v>
      </c>
      <c r="M12" s="191">
        <f t="shared" si="7"/>
        <v>5.4054054054054053</v>
      </c>
      <c r="N12" s="192">
        <f t="shared" si="8"/>
        <v>5.7324840764331215</v>
      </c>
      <c r="O12" s="189" t="str">
        <f t="shared" si="9"/>
        <v xml:space="preserve"> </v>
      </c>
      <c r="P12" s="190">
        <f t="shared" si="10"/>
        <v>5.7324840764331215</v>
      </c>
      <c r="Q12" s="216" t="str">
        <f t="shared" si="0"/>
        <v>Švicarska</v>
      </c>
      <c r="R12" s="217">
        <f t="shared" si="1"/>
        <v>0.57085292142377431</v>
      </c>
      <c r="S12" s="135"/>
      <c r="T12" s="135"/>
      <c r="U12" s="135"/>
      <c r="V12" s="135"/>
      <c r="W12" s="218"/>
      <c r="X12" s="222"/>
      <c r="Y12" s="227"/>
      <c r="Z12" s="227"/>
      <c r="AA12" s="226"/>
      <c r="AB12" s="226"/>
      <c r="AC12" s="226"/>
      <c r="AD12" s="226"/>
      <c r="AE12" s="226"/>
      <c r="AF12" s="226"/>
      <c r="AG12" s="226"/>
      <c r="AH12" s="226"/>
      <c r="AI12" s="226"/>
      <c r="AJ12" s="226"/>
      <c r="AK12" s="226"/>
      <c r="AL12" s="226"/>
      <c r="AM12" s="226"/>
      <c r="AN12" s="226"/>
      <c r="AO12" s="226"/>
      <c r="AP12" s="226"/>
      <c r="AQ12" s="226"/>
    </row>
    <row r="13" spans="1:43">
      <c r="A13" s="177" t="s">
        <v>29</v>
      </c>
      <c r="B13" s="178">
        <v>3</v>
      </c>
      <c r="C13" s="179">
        <v>17</v>
      </c>
      <c r="D13" s="186">
        <f t="shared" si="2"/>
        <v>0.57085292142377431</v>
      </c>
      <c r="E13" s="187"/>
      <c r="F13" s="179">
        <v>17</v>
      </c>
      <c r="G13" s="188">
        <f t="shared" si="3"/>
        <v>0.57085292142377431</v>
      </c>
      <c r="H13" s="178">
        <v>58</v>
      </c>
      <c r="I13" s="179">
        <v>162</v>
      </c>
      <c r="J13" s="186">
        <f t="shared" si="4"/>
        <v>1.1219613546644505</v>
      </c>
      <c r="K13" s="189" t="str">
        <f t="shared" si="5"/>
        <v xml:space="preserve"> </v>
      </c>
      <c r="L13" s="190">
        <f t="shared" si="6"/>
        <v>100</v>
      </c>
      <c r="M13" s="191">
        <f t="shared" si="7"/>
        <v>5.1724137931034484</v>
      </c>
      <c r="N13" s="192">
        <f t="shared" si="8"/>
        <v>10.493827160493826</v>
      </c>
      <c r="O13" s="189" t="str">
        <f t="shared" si="9"/>
        <v xml:space="preserve"> </v>
      </c>
      <c r="P13" s="190">
        <f t="shared" si="10"/>
        <v>10.493827160493826</v>
      </c>
      <c r="Q13" s="216" t="str">
        <f t="shared" si="0"/>
        <v>Ukraljina</v>
      </c>
      <c r="R13" s="217">
        <f t="shared" si="1"/>
        <v>0.47011417058428473</v>
      </c>
      <c r="S13" s="135"/>
      <c r="T13" s="135"/>
      <c r="U13" s="135"/>
      <c r="V13" s="135"/>
      <c r="W13" s="218"/>
      <c r="X13" s="222"/>
      <c r="Y13" s="227"/>
      <c r="Z13" s="227"/>
      <c r="AA13" s="226"/>
      <c r="AB13" s="226"/>
      <c r="AC13" s="226"/>
      <c r="AD13" s="226"/>
      <c r="AE13" s="226"/>
      <c r="AF13" s="226"/>
      <c r="AG13" s="226"/>
      <c r="AH13" s="226"/>
      <c r="AI13" s="226"/>
      <c r="AJ13" s="226"/>
      <c r="AK13" s="226"/>
      <c r="AL13" s="226"/>
      <c r="AM13" s="226"/>
      <c r="AN13" s="226"/>
      <c r="AO13" s="226"/>
      <c r="AP13" s="226"/>
      <c r="AQ13" s="226"/>
    </row>
    <row r="14" spans="1:43">
      <c r="A14" s="177" t="s">
        <v>105</v>
      </c>
      <c r="B14" s="178">
        <v>3</v>
      </c>
      <c r="C14" s="179">
        <v>14</v>
      </c>
      <c r="D14" s="186">
        <f t="shared" si="2"/>
        <v>0.47011417058428473</v>
      </c>
      <c r="E14" s="187">
        <v>1</v>
      </c>
      <c r="F14" s="179">
        <v>14</v>
      </c>
      <c r="G14" s="188">
        <f t="shared" si="3"/>
        <v>0.47011417058428473</v>
      </c>
      <c r="H14" s="178">
        <v>24</v>
      </c>
      <c r="I14" s="179">
        <v>129</v>
      </c>
      <c r="J14" s="186">
        <f t="shared" si="4"/>
        <v>0.89341367130687732</v>
      </c>
      <c r="K14" s="189">
        <f t="shared" si="5"/>
        <v>300</v>
      </c>
      <c r="L14" s="190">
        <f t="shared" si="6"/>
        <v>100</v>
      </c>
      <c r="M14" s="191">
        <f t="shared" si="7"/>
        <v>12.5</v>
      </c>
      <c r="N14" s="192">
        <f t="shared" si="8"/>
        <v>10.852713178294573</v>
      </c>
      <c r="O14" s="189">
        <f t="shared" si="9"/>
        <v>4.1666666666666661</v>
      </c>
      <c r="P14" s="190">
        <f t="shared" si="10"/>
        <v>10.852713178294573</v>
      </c>
      <c r="Q14" s="216" t="str">
        <f t="shared" si="0"/>
        <v>Rumunjska</v>
      </c>
      <c r="R14" s="217">
        <f t="shared" si="1"/>
        <v>0.36937541974479515</v>
      </c>
      <c r="S14" s="135"/>
      <c r="T14" s="135"/>
      <c r="U14" s="135"/>
      <c r="V14" s="135"/>
      <c r="W14" s="218"/>
      <c r="X14" s="222"/>
      <c r="Y14" s="227"/>
      <c r="Z14" s="227"/>
      <c r="AA14" s="226"/>
      <c r="AB14" s="226"/>
      <c r="AC14" s="226"/>
      <c r="AD14" s="226"/>
      <c r="AE14" s="226"/>
      <c r="AF14" s="226"/>
      <c r="AG14" s="226"/>
      <c r="AH14" s="226"/>
      <c r="AI14" s="226"/>
      <c r="AJ14" s="226"/>
      <c r="AK14" s="226"/>
      <c r="AL14" s="226"/>
      <c r="AM14" s="226"/>
      <c r="AN14" s="226"/>
      <c r="AO14" s="226"/>
      <c r="AP14" s="226"/>
      <c r="AQ14" s="226"/>
    </row>
    <row r="15" spans="1:43" ht="15.75" thickBot="1">
      <c r="A15" s="177" t="s">
        <v>61</v>
      </c>
      <c r="B15" s="178">
        <v>11</v>
      </c>
      <c r="C15" s="179">
        <v>11</v>
      </c>
      <c r="D15" s="186">
        <f t="shared" si="2"/>
        <v>0.36937541974479515</v>
      </c>
      <c r="E15" s="187"/>
      <c r="F15" s="179">
        <v>11</v>
      </c>
      <c r="G15" s="188">
        <f t="shared" si="3"/>
        <v>0.36937541974479515</v>
      </c>
      <c r="H15" s="178">
        <v>14</v>
      </c>
      <c r="I15" s="179">
        <v>40</v>
      </c>
      <c r="J15" s="186">
        <f t="shared" si="4"/>
        <v>0.27702749497887663</v>
      </c>
      <c r="K15" s="189" t="str">
        <f t="shared" si="5"/>
        <v xml:space="preserve"> </v>
      </c>
      <c r="L15" s="190">
        <f t="shared" si="6"/>
        <v>100</v>
      </c>
      <c r="M15" s="191">
        <f t="shared" si="7"/>
        <v>78.571428571428569</v>
      </c>
      <c r="N15" s="192">
        <f t="shared" si="8"/>
        <v>27.500000000000004</v>
      </c>
      <c r="O15" s="189" t="str">
        <f t="shared" si="9"/>
        <v xml:space="preserve"> </v>
      </c>
      <c r="P15" s="190">
        <f t="shared" si="10"/>
        <v>27.500000000000004</v>
      </c>
      <c r="Q15" s="229" t="s">
        <v>104</v>
      </c>
      <c r="R15" s="221">
        <f>D79</f>
        <v>56.044325050369373</v>
      </c>
      <c r="S15" s="219"/>
      <c r="T15" s="219"/>
      <c r="U15" s="219"/>
      <c r="V15" s="219"/>
      <c r="W15" s="220"/>
      <c r="X15" s="222"/>
      <c r="Y15" s="227"/>
      <c r="Z15" s="227"/>
      <c r="AA15" s="226"/>
      <c r="AB15" s="226"/>
      <c r="AC15" s="226"/>
      <c r="AD15" s="226"/>
      <c r="AE15" s="226"/>
      <c r="AF15" s="226"/>
      <c r="AG15" s="226"/>
      <c r="AH15" s="226"/>
      <c r="AI15" s="226"/>
      <c r="AJ15" s="226"/>
      <c r="AK15" s="226"/>
      <c r="AL15" s="226"/>
      <c r="AM15" s="226"/>
      <c r="AN15" s="226"/>
      <c r="AO15" s="226"/>
      <c r="AP15" s="226"/>
      <c r="AQ15" s="226"/>
    </row>
    <row r="16" spans="1:43">
      <c r="A16" s="173" t="s">
        <v>37</v>
      </c>
      <c r="B16" s="174">
        <v>6</v>
      </c>
      <c r="C16" s="175">
        <v>10</v>
      </c>
      <c r="D16" s="180">
        <f t="shared" si="2"/>
        <v>0.33579583613163194</v>
      </c>
      <c r="E16" s="16"/>
      <c r="F16" s="17">
        <v>10</v>
      </c>
      <c r="G16" s="181">
        <f t="shared" si="3"/>
        <v>0.33579583613163194</v>
      </c>
      <c r="H16" s="20">
        <v>79</v>
      </c>
      <c r="I16" s="17">
        <v>219</v>
      </c>
      <c r="J16" s="180">
        <f t="shared" si="4"/>
        <v>1.5167255350093496</v>
      </c>
      <c r="K16" s="193" t="str">
        <f t="shared" si="5"/>
        <v xml:space="preserve"> </v>
      </c>
      <c r="L16" s="194">
        <f t="shared" si="6"/>
        <v>100</v>
      </c>
      <c r="M16" s="195">
        <f t="shared" si="7"/>
        <v>7.59493670886076</v>
      </c>
      <c r="N16" s="196">
        <f t="shared" si="8"/>
        <v>4.5662100456620998</v>
      </c>
      <c r="O16" s="193" t="str">
        <f t="shared" si="9"/>
        <v xml:space="preserve"> </v>
      </c>
      <c r="P16" s="194">
        <f t="shared" si="10"/>
        <v>4.5662100456620998</v>
      </c>
      <c r="Q16" s="222"/>
      <c r="R16" s="222"/>
      <c r="S16" s="222"/>
      <c r="T16" s="222"/>
      <c r="U16" s="222"/>
      <c r="V16" s="222"/>
      <c r="W16" s="222"/>
      <c r="X16" s="222"/>
      <c r="Y16" s="227"/>
      <c r="Z16" s="227"/>
      <c r="AA16" s="226"/>
      <c r="AB16" s="226"/>
      <c r="AC16" s="226"/>
      <c r="AD16" s="226"/>
      <c r="AE16" s="226"/>
      <c r="AF16" s="226"/>
      <c r="AG16" s="226"/>
      <c r="AH16" s="226"/>
      <c r="AI16" s="226"/>
      <c r="AJ16" s="226"/>
      <c r="AK16" s="226"/>
      <c r="AL16" s="226"/>
      <c r="AM16" s="226"/>
      <c r="AN16" s="226"/>
      <c r="AO16" s="226"/>
      <c r="AP16" s="226"/>
      <c r="AQ16" s="226"/>
    </row>
    <row r="17" spans="1:43">
      <c r="A17" s="173" t="s">
        <v>35</v>
      </c>
      <c r="B17" s="174">
        <v>0</v>
      </c>
      <c r="C17" s="175">
        <v>10</v>
      </c>
      <c r="D17" s="180">
        <f t="shared" si="2"/>
        <v>0.33579583613163194</v>
      </c>
      <c r="E17" s="16"/>
      <c r="F17" s="17">
        <v>10</v>
      </c>
      <c r="G17" s="181">
        <f t="shared" si="3"/>
        <v>0.33579583613163194</v>
      </c>
      <c r="H17" s="20">
        <v>17</v>
      </c>
      <c r="I17" s="17">
        <v>59</v>
      </c>
      <c r="J17" s="180">
        <f t="shared" si="4"/>
        <v>0.40861555509384306</v>
      </c>
      <c r="K17" s="193" t="str">
        <f t="shared" si="5"/>
        <v xml:space="preserve"> </v>
      </c>
      <c r="L17" s="194">
        <f t="shared" si="6"/>
        <v>100</v>
      </c>
      <c r="M17" s="195" t="str">
        <f t="shared" si="7"/>
        <v xml:space="preserve"> </v>
      </c>
      <c r="N17" s="196">
        <f t="shared" si="8"/>
        <v>16.949152542372879</v>
      </c>
      <c r="O17" s="193" t="str">
        <f t="shared" si="9"/>
        <v xml:space="preserve"> </v>
      </c>
      <c r="P17" s="194">
        <f t="shared" si="10"/>
        <v>16.949152542372879</v>
      </c>
      <c r="Q17" s="222"/>
      <c r="R17" s="222"/>
      <c r="S17" s="222"/>
      <c r="T17" s="222"/>
      <c r="U17" s="222"/>
      <c r="V17" s="222"/>
      <c r="W17" s="222"/>
      <c r="X17" s="222"/>
      <c r="Y17" s="227"/>
      <c r="Z17" s="227"/>
      <c r="AA17" s="226"/>
      <c r="AB17" s="226"/>
      <c r="AC17" s="226"/>
      <c r="AD17" s="226"/>
      <c r="AE17" s="226"/>
      <c r="AF17" s="226"/>
      <c r="AG17" s="226"/>
      <c r="AH17" s="226"/>
      <c r="AI17" s="226"/>
      <c r="AJ17" s="226"/>
      <c r="AK17" s="226"/>
      <c r="AL17" s="226"/>
      <c r="AM17" s="226"/>
      <c r="AN17" s="226"/>
      <c r="AO17" s="226"/>
      <c r="AP17" s="226"/>
      <c r="AQ17" s="226"/>
    </row>
    <row r="18" spans="1:43">
      <c r="A18" s="173" t="s">
        <v>59</v>
      </c>
      <c r="B18" s="174">
        <v>6</v>
      </c>
      <c r="C18" s="175">
        <v>7</v>
      </c>
      <c r="D18" s="180">
        <f t="shared" si="2"/>
        <v>0.23505708529214236</v>
      </c>
      <c r="E18" s="16"/>
      <c r="F18" s="17">
        <v>7</v>
      </c>
      <c r="G18" s="181">
        <f t="shared" si="3"/>
        <v>0.23505708529214236</v>
      </c>
      <c r="H18" s="20">
        <v>16</v>
      </c>
      <c r="I18" s="17">
        <v>26</v>
      </c>
      <c r="J18" s="180">
        <f t="shared" si="4"/>
        <v>0.18006787173626984</v>
      </c>
      <c r="K18" s="193" t="str">
        <f t="shared" si="5"/>
        <v xml:space="preserve"> </v>
      </c>
      <c r="L18" s="194">
        <f t="shared" si="6"/>
        <v>100</v>
      </c>
      <c r="M18" s="195">
        <f t="shared" si="7"/>
        <v>37.5</v>
      </c>
      <c r="N18" s="196">
        <f t="shared" si="8"/>
        <v>26.923076923076923</v>
      </c>
      <c r="O18" s="193" t="str">
        <f t="shared" si="9"/>
        <v xml:space="preserve"> </v>
      </c>
      <c r="P18" s="194">
        <f t="shared" si="10"/>
        <v>26.923076923076923</v>
      </c>
      <c r="Q18" s="222"/>
      <c r="R18" s="222"/>
      <c r="S18" s="222"/>
      <c r="T18" s="222"/>
      <c r="U18" s="222"/>
      <c r="V18" s="222"/>
      <c r="W18" s="222"/>
      <c r="X18" s="222"/>
      <c r="Y18" s="227"/>
      <c r="Z18" s="227"/>
      <c r="AA18" s="226"/>
      <c r="AB18" s="226"/>
      <c r="AC18" s="226"/>
      <c r="AD18" s="226"/>
      <c r="AE18" s="226"/>
      <c r="AF18" s="226"/>
      <c r="AG18" s="226"/>
      <c r="AH18" s="226"/>
      <c r="AI18" s="226"/>
      <c r="AJ18" s="226"/>
      <c r="AK18" s="226"/>
      <c r="AL18" s="226"/>
      <c r="AM18" s="226"/>
      <c r="AN18" s="226"/>
      <c r="AO18" s="226"/>
      <c r="AP18" s="226"/>
      <c r="AQ18" s="226"/>
    </row>
    <row r="19" spans="1:43">
      <c r="A19" s="173" t="s">
        <v>64</v>
      </c>
      <c r="B19" s="174">
        <v>0</v>
      </c>
      <c r="C19" s="175">
        <v>7</v>
      </c>
      <c r="D19" s="180">
        <f t="shared" si="2"/>
        <v>0.23505708529214236</v>
      </c>
      <c r="E19" s="16"/>
      <c r="F19" s="17">
        <v>7</v>
      </c>
      <c r="G19" s="181">
        <f t="shared" si="3"/>
        <v>0.23505708529214236</v>
      </c>
      <c r="H19" s="20">
        <v>30</v>
      </c>
      <c r="I19" s="17">
        <v>199</v>
      </c>
      <c r="J19" s="180">
        <f t="shared" si="4"/>
        <v>1.3782117875199114</v>
      </c>
      <c r="K19" s="193" t="str">
        <f t="shared" si="5"/>
        <v xml:space="preserve"> </v>
      </c>
      <c r="L19" s="194">
        <f t="shared" si="6"/>
        <v>100</v>
      </c>
      <c r="M19" s="195" t="str">
        <f t="shared" si="7"/>
        <v xml:space="preserve"> </v>
      </c>
      <c r="N19" s="196">
        <f t="shared" si="8"/>
        <v>3.5175879396984926</v>
      </c>
      <c r="O19" s="193" t="str">
        <f t="shared" si="9"/>
        <v xml:space="preserve"> </v>
      </c>
      <c r="P19" s="194">
        <f t="shared" si="10"/>
        <v>3.5175879396984926</v>
      </c>
      <c r="Q19" s="222"/>
      <c r="R19" s="222"/>
      <c r="S19" s="222"/>
      <c r="T19" s="222"/>
      <c r="U19" s="222"/>
      <c r="V19" s="222"/>
      <c r="W19" s="222"/>
      <c r="X19" s="222"/>
      <c r="Y19" s="227"/>
      <c r="Z19" s="227"/>
      <c r="AA19" s="226"/>
      <c r="AB19" s="226"/>
      <c r="AC19" s="226"/>
      <c r="AD19" s="226"/>
      <c r="AE19" s="226"/>
      <c r="AF19" s="226"/>
      <c r="AG19" s="226"/>
      <c r="AH19" s="226"/>
      <c r="AI19" s="226"/>
      <c r="AJ19" s="226"/>
      <c r="AK19" s="226"/>
      <c r="AL19" s="226"/>
      <c r="AM19" s="226"/>
      <c r="AN19" s="226"/>
      <c r="AO19" s="226"/>
      <c r="AP19" s="226"/>
      <c r="AQ19" s="226"/>
    </row>
    <row r="20" spans="1:43">
      <c r="A20" s="173" t="s">
        <v>45</v>
      </c>
      <c r="B20" s="174">
        <v>2</v>
      </c>
      <c r="C20" s="175">
        <v>4</v>
      </c>
      <c r="D20" s="180">
        <f t="shared" si="2"/>
        <v>0.13431833445265279</v>
      </c>
      <c r="E20" s="16"/>
      <c r="F20" s="17">
        <v>4</v>
      </c>
      <c r="G20" s="181">
        <f t="shared" si="3"/>
        <v>0.13431833445265279</v>
      </c>
      <c r="H20" s="20">
        <v>18</v>
      </c>
      <c r="I20" s="17">
        <v>54</v>
      </c>
      <c r="J20" s="180">
        <f t="shared" si="4"/>
        <v>0.37398711822148351</v>
      </c>
      <c r="K20" s="193" t="str">
        <f t="shared" si="5"/>
        <v xml:space="preserve"> </v>
      </c>
      <c r="L20" s="194">
        <f t="shared" si="6"/>
        <v>100</v>
      </c>
      <c r="M20" s="195">
        <f t="shared" si="7"/>
        <v>11.111111111111111</v>
      </c>
      <c r="N20" s="196">
        <f t="shared" si="8"/>
        <v>7.4074074074074066</v>
      </c>
      <c r="O20" s="193" t="str">
        <f t="shared" si="9"/>
        <v xml:space="preserve"> </v>
      </c>
      <c r="P20" s="194">
        <f t="shared" si="10"/>
        <v>7.4074074074074066</v>
      </c>
      <c r="Q20" s="222"/>
      <c r="R20" s="222"/>
      <c r="S20" s="222"/>
      <c r="T20" s="222"/>
      <c r="U20" s="222"/>
      <c r="V20" s="222"/>
      <c r="W20" s="222"/>
      <c r="X20" s="222"/>
      <c r="Y20" s="227"/>
      <c r="Z20" s="227"/>
      <c r="AA20" s="226"/>
      <c r="AB20" s="226"/>
      <c r="AC20" s="226"/>
      <c r="AD20" s="226"/>
      <c r="AE20" s="226"/>
      <c r="AF20" s="226"/>
      <c r="AG20" s="226"/>
      <c r="AH20" s="226"/>
      <c r="AI20" s="226"/>
      <c r="AJ20" s="226"/>
      <c r="AK20" s="226"/>
      <c r="AL20" s="226"/>
      <c r="AM20" s="226"/>
      <c r="AN20" s="226"/>
      <c r="AO20" s="226"/>
      <c r="AP20" s="226"/>
      <c r="AQ20" s="226"/>
    </row>
    <row r="21" spans="1:43" ht="17.25" customHeight="1">
      <c r="A21" s="176" t="s">
        <v>93</v>
      </c>
      <c r="B21" s="174">
        <v>1</v>
      </c>
      <c r="C21" s="175">
        <v>3</v>
      </c>
      <c r="D21" s="180">
        <f t="shared" si="2"/>
        <v>0.10073875083948958</v>
      </c>
      <c r="E21" s="16"/>
      <c r="F21" s="17">
        <v>3</v>
      </c>
      <c r="G21" s="181">
        <f t="shared" si="3"/>
        <v>0.10073875083948958</v>
      </c>
      <c r="H21" s="20"/>
      <c r="I21" s="17"/>
      <c r="J21" s="180">
        <f t="shared" si="4"/>
        <v>0</v>
      </c>
      <c r="K21" s="193" t="str">
        <f t="shared" si="5"/>
        <v xml:space="preserve"> </v>
      </c>
      <c r="L21" s="194">
        <f t="shared" si="6"/>
        <v>100</v>
      </c>
      <c r="M21" s="195" t="str">
        <f t="shared" si="7"/>
        <v xml:space="preserve"> </v>
      </c>
      <c r="N21" s="196" t="str">
        <f t="shared" si="8"/>
        <v xml:space="preserve"> </v>
      </c>
      <c r="O21" s="193" t="str">
        <f t="shared" si="9"/>
        <v xml:space="preserve"> </v>
      </c>
      <c r="P21" s="194" t="str">
        <f t="shared" si="10"/>
        <v xml:space="preserve"> </v>
      </c>
      <c r="Q21" s="222"/>
      <c r="R21" s="222"/>
      <c r="S21" s="222"/>
      <c r="T21" s="222"/>
      <c r="U21" s="222"/>
      <c r="V21" s="222"/>
      <c r="W21" s="222"/>
      <c r="X21" s="222"/>
      <c r="Y21" s="227"/>
      <c r="Z21" s="227"/>
      <c r="AA21" s="226"/>
      <c r="AB21" s="226"/>
      <c r="AC21" s="226"/>
      <c r="AD21" s="226"/>
      <c r="AE21" s="226"/>
      <c r="AF21" s="226"/>
      <c r="AG21" s="226"/>
      <c r="AH21" s="226"/>
      <c r="AI21" s="226"/>
      <c r="AJ21" s="226"/>
      <c r="AK21" s="226"/>
      <c r="AL21" s="226"/>
      <c r="AM21" s="226"/>
      <c r="AN21" s="226"/>
      <c r="AO21" s="226"/>
      <c r="AP21" s="226"/>
      <c r="AQ21" s="226"/>
    </row>
    <row r="22" spans="1:43">
      <c r="A22" s="41" t="s">
        <v>55</v>
      </c>
      <c r="B22" s="174">
        <v>2</v>
      </c>
      <c r="C22" s="175">
        <v>2</v>
      </c>
      <c r="D22" s="180">
        <f t="shared" si="2"/>
        <v>6.7159167226326394E-2</v>
      </c>
      <c r="E22" s="16"/>
      <c r="F22" s="17">
        <v>2</v>
      </c>
      <c r="G22" s="181">
        <f t="shared" si="3"/>
        <v>6.7159167226326394E-2</v>
      </c>
      <c r="H22" s="20">
        <v>2</v>
      </c>
      <c r="I22" s="17">
        <v>12</v>
      </c>
      <c r="J22" s="180">
        <f t="shared" si="4"/>
        <v>8.3108248493662995E-2</v>
      </c>
      <c r="K22" s="193" t="str">
        <f t="shared" si="5"/>
        <v xml:space="preserve"> </v>
      </c>
      <c r="L22" s="194">
        <f t="shared" si="6"/>
        <v>100</v>
      </c>
      <c r="M22" s="195">
        <f t="shared" si="7"/>
        <v>100</v>
      </c>
      <c r="N22" s="196">
        <f t="shared" si="8"/>
        <v>16.666666666666664</v>
      </c>
      <c r="O22" s="193" t="str">
        <f t="shared" si="9"/>
        <v xml:space="preserve"> </v>
      </c>
      <c r="P22" s="194">
        <f t="shared" si="10"/>
        <v>16.666666666666664</v>
      </c>
      <c r="Q22" s="222"/>
      <c r="R22" s="222"/>
      <c r="S22" s="222"/>
      <c r="T22" s="222"/>
      <c r="U22" s="222"/>
      <c r="V22" s="222"/>
      <c r="W22" s="222"/>
      <c r="X22" s="222"/>
      <c r="Y22" s="227"/>
      <c r="Z22" s="227"/>
      <c r="AA22" s="226"/>
      <c r="AB22" s="226"/>
      <c r="AC22" s="226"/>
      <c r="AD22" s="226"/>
      <c r="AE22" s="226"/>
      <c r="AF22" s="226"/>
      <c r="AG22" s="226"/>
      <c r="AH22" s="226"/>
      <c r="AI22" s="226"/>
      <c r="AJ22" s="226"/>
      <c r="AK22" s="226"/>
      <c r="AL22" s="226"/>
      <c r="AM22" s="226"/>
      <c r="AN22" s="226"/>
      <c r="AO22" s="226"/>
      <c r="AP22" s="226"/>
      <c r="AQ22" s="226"/>
    </row>
    <row r="23" spans="1:43">
      <c r="A23" s="173" t="s">
        <v>62</v>
      </c>
      <c r="B23" s="174">
        <v>1</v>
      </c>
      <c r="C23" s="175">
        <v>2</v>
      </c>
      <c r="D23" s="180">
        <f t="shared" si="2"/>
        <v>6.7159167226326394E-2</v>
      </c>
      <c r="E23" s="16"/>
      <c r="F23" s="17">
        <v>1</v>
      </c>
      <c r="G23" s="181">
        <f t="shared" si="3"/>
        <v>3.3579583613163197E-2</v>
      </c>
      <c r="H23" s="20">
        <v>14</v>
      </c>
      <c r="I23" s="17">
        <v>20</v>
      </c>
      <c r="J23" s="180">
        <f t="shared" si="4"/>
        <v>0.13851374748943832</v>
      </c>
      <c r="K23" s="193" t="str">
        <f t="shared" si="5"/>
        <v xml:space="preserve"> </v>
      </c>
      <c r="L23" s="194">
        <f t="shared" si="6"/>
        <v>200</v>
      </c>
      <c r="M23" s="195">
        <f t="shared" si="7"/>
        <v>7.1428571428571423</v>
      </c>
      <c r="N23" s="196">
        <f t="shared" si="8"/>
        <v>10</v>
      </c>
      <c r="O23" s="193" t="str">
        <f t="shared" si="9"/>
        <v xml:space="preserve"> </v>
      </c>
      <c r="P23" s="194">
        <f t="shared" si="10"/>
        <v>5</v>
      </c>
      <c r="Q23" s="222"/>
      <c r="R23" s="222"/>
      <c r="S23" s="222"/>
      <c r="T23" s="222"/>
      <c r="U23" s="222"/>
      <c r="V23" s="222"/>
      <c r="W23" s="222"/>
      <c r="X23" s="222"/>
      <c r="Y23" s="227"/>
      <c r="Z23" s="227"/>
      <c r="AA23" s="226"/>
      <c r="AB23" s="226"/>
      <c r="AC23" s="226"/>
      <c r="AD23" s="226"/>
      <c r="AE23" s="226"/>
      <c r="AF23" s="226"/>
      <c r="AG23" s="226"/>
      <c r="AH23" s="226"/>
      <c r="AI23" s="226"/>
      <c r="AJ23" s="226"/>
      <c r="AK23" s="226"/>
      <c r="AL23" s="226"/>
      <c r="AM23" s="226"/>
      <c r="AN23" s="226"/>
      <c r="AO23" s="226"/>
      <c r="AP23" s="226"/>
      <c r="AQ23" s="226"/>
    </row>
    <row r="24" spans="1:43">
      <c r="A24" s="41" t="s">
        <v>51</v>
      </c>
      <c r="B24" s="20">
        <v>1</v>
      </c>
      <c r="C24" s="17">
        <v>1</v>
      </c>
      <c r="D24" s="180">
        <f t="shared" si="2"/>
        <v>3.3579583613163197E-2</v>
      </c>
      <c r="E24" s="16">
        <v>0</v>
      </c>
      <c r="F24" s="17">
        <v>1</v>
      </c>
      <c r="G24" s="181">
        <f t="shared" si="3"/>
        <v>3.3579583613163197E-2</v>
      </c>
      <c r="H24" s="20">
        <v>303</v>
      </c>
      <c r="I24" s="17">
        <v>747</v>
      </c>
      <c r="J24" s="180">
        <f t="shared" si="4"/>
        <v>5.1734884687305218</v>
      </c>
      <c r="K24" s="193" t="str">
        <f t="shared" si="5"/>
        <v xml:space="preserve"> </v>
      </c>
      <c r="L24" s="194">
        <f t="shared" si="6"/>
        <v>100</v>
      </c>
      <c r="M24" s="195">
        <f t="shared" si="7"/>
        <v>0.33003300330033003</v>
      </c>
      <c r="N24" s="196">
        <f t="shared" si="8"/>
        <v>0.13386880856760375</v>
      </c>
      <c r="O24" s="193" t="str">
        <f t="shared" si="9"/>
        <v xml:space="preserve"> </v>
      </c>
      <c r="P24" s="194">
        <f t="shared" si="10"/>
        <v>0.13386880856760375</v>
      </c>
      <c r="Q24" s="222"/>
      <c r="R24" s="222"/>
      <c r="S24" s="222"/>
      <c r="T24" s="222"/>
      <c r="U24" s="222"/>
      <c r="V24" s="222"/>
      <c r="W24" s="222"/>
      <c r="X24" s="222"/>
      <c r="Y24" s="227"/>
      <c r="Z24" s="226"/>
      <c r="AA24" s="226"/>
      <c r="AB24" s="226"/>
      <c r="AC24" s="226"/>
      <c r="AD24" s="226"/>
      <c r="AE24" s="226"/>
      <c r="AF24" s="226"/>
      <c r="AG24" s="226"/>
      <c r="AH24" s="226"/>
      <c r="AI24" s="226"/>
      <c r="AJ24" s="226"/>
      <c r="AK24" s="226"/>
      <c r="AL24" s="226"/>
      <c r="AM24" s="226"/>
      <c r="AN24" s="226"/>
      <c r="AO24" s="226"/>
      <c r="AP24" s="226"/>
      <c r="AQ24" s="226"/>
    </row>
    <row r="25" spans="1:43">
      <c r="A25" s="41" t="s">
        <v>46</v>
      </c>
      <c r="B25" s="20"/>
      <c r="C25" s="17"/>
      <c r="D25" s="180">
        <f t="shared" si="2"/>
        <v>0</v>
      </c>
      <c r="E25" s="16"/>
      <c r="F25" s="17"/>
      <c r="G25" s="181">
        <f t="shared" si="3"/>
        <v>0</v>
      </c>
      <c r="H25" s="20">
        <v>9</v>
      </c>
      <c r="I25" s="17">
        <v>46</v>
      </c>
      <c r="J25" s="180">
        <f t="shared" si="4"/>
        <v>0.31858161922570816</v>
      </c>
      <c r="K25" s="193" t="str">
        <f t="shared" si="5"/>
        <v xml:space="preserve"> </v>
      </c>
      <c r="L25" s="194" t="str">
        <f t="shared" si="6"/>
        <v xml:space="preserve"> </v>
      </c>
      <c r="M25" s="195" t="str">
        <f t="shared" si="7"/>
        <v xml:space="preserve"> </v>
      </c>
      <c r="N25" s="196" t="str">
        <f t="shared" si="8"/>
        <v xml:space="preserve"> </v>
      </c>
      <c r="O25" s="193" t="str">
        <f t="shared" si="9"/>
        <v xml:space="preserve"> </v>
      </c>
      <c r="P25" s="194" t="str">
        <f t="shared" si="10"/>
        <v xml:space="preserve"> </v>
      </c>
      <c r="Q25" s="223"/>
      <c r="R25" s="223"/>
      <c r="S25" s="223"/>
      <c r="T25" s="223"/>
      <c r="U25" s="223"/>
      <c r="V25" s="223"/>
      <c r="W25" s="223"/>
      <c r="X25" s="223"/>
      <c r="Y25" s="226"/>
      <c r="Z25" s="226"/>
      <c r="AA25" s="226"/>
      <c r="AB25" s="226"/>
      <c r="AC25" s="226"/>
      <c r="AD25" s="226"/>
      <c r="AE25" s="226"/>
      <c r="AF25" s="226"/>
      <c r="AG25" s="226"/>
      <c r="AH25" s="226"/>
      <c r="AI25" s="226"/>
      <c r="AJ25" s="226"/>
      <c r="AK25" s="226"/>
      <c r="AL25" s="226"/>
      <c r="AM25" s="226"/>
      <c r="AN25" s="226"/>
      <c r="AO25" s="226"/>
      <c r="AP25" s="226"/>
      <c r="AQ25" s="226"/>
    </row>
    <row r="26" spans="1:43">
      <c r="A26" s="41" t="s">
        <v>31</v>
      </c>
      <c r="B26" s="20"/>
      <c r="C26" s="17"/>
      <c r="D26" s="180">
        <f t="shared" si="2"/>
        <v>0</v>
      </c>
      <c r="E26" s="16"/>
      <c r="F26" s="17"/>
      <c r="G26" s="181">
        <f t="shared" si="3"/>
        <v>0</v>
      </c>
      <c r="H26" s="20"/>
      <c r="I26" s="17"/>
      <c r="J26" s="180">
        <f t="shared" si="4"/>
        <v>0</v>
      </c>
      <c r="K26" s="193" t="str">
        <f t="shared" si="5"/>
        <v xml:space="preserve"> </v>
      </c>
      <c r="L26" s="194" t="str">
        <f t="shared" si="6"/>
        <v xml:space="preserve"> </v>
      </c>
      <c r="M26" s="195" t="str">
        <f t="shared" si="7"/>
        <v xml:space="preserve"> </v>
      </c>
      <c r="N26" s="196" t="str">
        <f t="shared" si="8"/>
        <v xml:space="preserve"> </v>
      </c>
      <c r="O26" s="193" t="str">
        <f t="shared" si="9"/>
        <v xml:space="preserve"> </v>
      </c>
      <c r="P26" s="194" t="str">
        <f t="shared" si="10"/>
        <v xml:space="preserve"> </v>
      </c>
      <c r="Q26" s="223"/>
      <c r="R26" s="223"/>
      <c r="S26" s="223"/>
      <c r="T26" s="223"/>
      <c r="U26" s="223"/>
      <c r="V26" s="223"/>
      <c r="W26" s="223"/>
      <c r="X26" s="223"/>
      <c r="Y26" s="226"/>
      <c r="Z26" s="226"/>
      <c r="AA26" s="226"/>
      <c r="AB26" s="226"/>
      <c r="AC26" s="226"/>
      <c r="AD26" s="226"/>
      <c r="AE26" s="226"/>
      <c r="AF26" s="226"/>
      <c r="AG26" s="226"/>
      <c r="AH26" s="226"/>
      <c r="AI26" s="226"/>
      <c r="AJ26" s="226"/>
      <c r="AK26" s="226"/>
      <c r="AL26" s="226"/>
      <c r="AM26" s="226"/>
      <c r="AN26" s="226"/>
      <c r="AO26" s="226"/>
      <c r="AP26" s="226"/>
      <c r="AQ26" s="226"/>
    </row>
    <row r="27" spans="1:43">
      <c r="A27" s="41" t="s">
        <v>47</v>
      </c>
      <c r="B27" s="20"/>
      <c r="C27" s="17"/>
      <c r="D27" s="180">
        <f t="shared" si="2"/>
        <v>0</v>
      </c>
      <c r="E27" s="16"/>
      <c r="F27" s="17"/>
      <c r="G27" s="181">
        <f t="shared" si="3"/>
        <v>0</v>
      </c>
      <c r="H27" s="20">
        <v>6</v>
      </c>
      <c r="I27" s="17">
        <v>30</v>
      </c>
      <c r="J27" s="180">
        <f t="shared" si="4"/>
        <v>0.20777062123415749</v>
      </c>
      <c r="K27" s="193" t="str">
        <f t="shared" si="5"/>
        <v xml:space="preserve"> </v>
      </c>
      <c r="L27" s="194" t="str">
        <f t="shared" si="6"/>
        <v xml:space="preserve"> </v>
      </c>
      <c r="M27" s="195" t="str">
        <f t="shared" si="7"/>
        <v xml:space="preserve"> </v>
      </c>
      <c r="N27" s="196" t="str">
        <f t="shared" si="8"/>
        <v xml:space="preserve"> </v>
      </c>
      <c r="O27" s="193" t="str">
        <f t="shared" si="9"/>
        <v xml:space="preserve"> </v>
      </c>
      <c r="P27" s="194" t="str">
        <f t="shared" si="10"/>
        <v xml:space="preserve"> </v>
      </c>
      <c r="Q27" s="223"/>
      <c r="R27" s="223"/>
      <c r="S27" s="223"/>
      <c r="T27" s="223"/>
      <c r="U27" s="223"/>
      <c r="V27" s="223"/>
      <c r="W27" s="223"/>
      <c r="X27" s="223"/>
      <c r="Y27" s="226"/>
      <c r="Z27" s="226"/>
      <c r="AA27" s="226"/>
      <c r="AB27" s="226"/>
      <c r="AC27" s="226"/>
      <c r="AD27" s="226"/>
      <c r="AE27" s="226"/>
      <c r="AF27" s="226"/>
      <c r="AG27" s="226"/>
      <c r="AH27" s="226"/>
      <c r="AI27" s="226"/>
      <c r="AJ27" s="226"/>
      <c r="AK27" s="226"/>
      <c r="AL27" s="226"/>
      <c r="AM27" s="226"/>
      <c r="AN27" s="226"/>
      <c r="AO27" s="226"/>
      <c r="AP27" s="226"/>
      <c r="AQ27" s="226"/>
    </row>
    <row r="28" spans="1:43">
      <c r="A28" s="41" t="s">
        <v>36</v>
      </c>
      <c r="B28" s="20"/>
      <c r="C28" s="17"/>
      <c r="D28" s="180">
        <f t="shared" si="2"/>
        <v>0</v>
      </c>
      <c r="E28" s="16"/>
      <c r="F28" s="17"/>
      <c r="G28" s="181">
        <f t="shared" si="3"/>
        <v>0</v>
      </c>
      <c r="H28" s="20">
        <v>42</v>
      </c>
      <c r="I28" s="17">
        <v>108</v>
      </c>
      <c r="J28" s="180">
        <f t="shared" si="4"/>
        <v>0.74797423644296701</v>
      </c>
      <c r="K28" s="193" t="str">
        <f t="shared" si="5"/>
        <v xml:space="preserve"> </v>
      </c>
      <c r="L28" s="194" t="str">
        <f t="shared" si="6"/>
        <v xml:space="preserve"> </v>
      </c>
      <c r="M28" s="195" t="str">
        <f t="shared" si="7"/>
        <v xml:space="preserve"> </v>
      </c>
      <c r="N28" s="196" t="str">
        <f t="shared" si="8"/>
        <v xml:space="preserve"> </v>
      </c>
      <c r="O28" s="193" t="str">
        <f t="shared" si="9"/>
        <v xml:space="preserve"> </v>
      </c>
      <c r="P28" s="194" t="str">
        <f t="shared" si="10"/>
        <v xml:space="preserve"> </v>
      </c>
      <c r="Q28" s="223"/>
      <c r="R28" s="223"/>
      <c r="S28" s="223"/>
      <c r="T28" s="223"/>
      <c r="U28" s="223"/>
      <c r="V28" s="223"/>
      <c r="W28" s="223"/>
      <c r="X28" s="223"/>
      <c r="Y28" s="226"/>
      <c r="Z28" s="226"/>
      <c r="AA28" s="226"/>
      <c r="AB28" s="226"/>
      <c r="AC28" s="226"/>
      <c r="AD28" s="226"/>
      <c r="AE28" s="226"/>
      <c r="AF28" s="226"/>
      <c r="AG28" s="226"/>
      <c r="AH28" s="226"/>
      <c r="AI28" s="226"/>
      <c r="AJ28" s="226"/>
      <c r="AK28" s="226"/>
      <c r="AL28" s="226"/>
      <c r="AM28" s="226"/>
      <c r="AN28" s="226"/>
      <c r="AO28" s="226"/>
      <c r="AP28" s="226"/>
      <c r="AQ28" s="226"/>
    </row>
    <row r="29" spans="1:43">
      <c r="A29" s="41" t="s">
        <v>48</v>
      </c>
      <c r="B29" s="20"/>
      <c r="C29" s="17"/>
      <c r="D29" s="180">
        <f t="shared" si="2"/>
        <v>0</v>
      </c>
      <c r="E29" s="16"/>
      <c r="F29" s="17"/>
      <c r="G29" s="181">
        <f t="shared" si="3"/>
        <v>0</v>
      </c>
      <c r="H29" s="20"/>
      <c r="I29" s="17"/>
      <c r="J29" s="180">
        <f t="shared" si="4"/>
        <v>0</v>
      </c>
      <c r="K29" s="193" t="str">
        <f t="shared" si="5"/>
        <v xml:space="preserve"> </v>
      </c>
      <c r="L29" s="194" t="str">
        <f t="shared" si="6"/>
        <v xml:space="preserve"> </v>
      </c>
      <c r="M29" s="195" t="str">
        <f t="shared" si="7"/>
        <v xml:space="preserve"> </v>
      </c>
      <c r="N29" s="196" t="str">
        <f t="shared" si="8"/>
        <v xml:space="preserve"> </v>
      </c>
      <c r="O29" s="193" t="str">
        <f t="shared" si="9"/>
        <v xml:space="preserve"> </v>
      </c>
      <c r="P29" s="194" t="str">
        <f t="shared" si="10"/>
        <v xml:space="preserve"> </v>
      </c>
      <c r="Q29" s="223"/>
      <c r="R29" s="223"/>
      <c r="S29" s="223"/>
      <c r="T29" s="223"/>
      <c r="U29" s="223"/>
      <c r="V29" s="223"/>
      <c r="W29" s="223"/>
      <c r="X29" s="223"/>
      <c r="Y29" s="226"/>
      <c r="Z29" s="226"/>
      <c r="AA29" s="226"/>
      <c r="AB29" s="226"/>
      <c r="AC29" s="226"/>
      <c r="AD29" s="226"/>
      <c r="AE29" s="226"/>
      <c r="AF29" s="226"/>
      <c r="AG29" s="226"/>
      <c r="AH29" s="226"/>
      <c r="AI29" s="226"/>
      <c r="AJ29" s="226"/>
      <c r="AK29" s="226"/>
      <c r="AL29" s="226"/>
      <c r="AM29" s="226"/>
      <c r="AN29" s="226"/>
      <c r="AO29" s="226"/>
      <c r="AP29" s="226"/>
      <c r="AQ29" s="226"/>
    </row>
    <row r="30" spans="1:43">
      <c r="A30" s="41" t="s">
        <v>49</v>
      </c>
      <c r="B30" s="20"/>
      <c r="C30" s="17"/>
      <c r="D30" s="180">
        <f t="shared" si="2"/>
        <v>0</v>
      </c>
      <c r="E30" s="16"/>
      <c r="F30" s="17"/>
      <c r="G30" s="181">
        <f t="shared" si="3"/>
        <v>0</v>
      </c>
      <c r="H30" s="20"/>
      <c r="I30" s="17"/>
      <c r="J30" s="180">
        <f t="shared" si="4"/>
        <v>0</v>
      </c>
      <c r="K30" s="193" t="str">
        <f t="shared" si="5"/>
        <v xml:space="preserve"> </v>
      </c>
      <c r="L30" s="194" t="str">
        <f t="shared" si="6"/>
        <v xml:space="preserve"> </v>
      </c>
      <c r="M30" s="195" t="str">
        <f t="shared" si="7"/>
        <v xml:space="preserve"> </v>
      </c>
      <c r="N30" s="196" t="str">
        <f t="shared" si="8"/>
        <v xml:space="preserve"> </v>
      </c>
      <c r="O30" s="193" t="str">
        <f t="shared" si="9"/>
        <v xml:space="preserve"> </v>
      </c>
      <c r="P30" s="194" t="str">
        <f t="shared" si="10"/>
        <v xml:space="preserve"> </v>
      </c>
      <c r="Q30" s="223"/>
      <c r="R30" s="223"/>
      <c r="S30" s="223"/>
      <c r="T30" s="223"/>
      <c r="U30" s="223"/>
      <c r="V30" s="223"/>
      <c r="W30" s="223"/>
      <c r="X30" s="223"/>
      <c r="Y30" s="226"/>
      <c r="Z30" s="226"/>
      <c r="AA30" s="226"/>
      <c r="AB30" s="226"/>
      <c r="AC30" s="226"/>
      <c r="AD30" s="226"/>
      <c r="AE30" s="226"/>
      <c r="AF30" s="226"/>
      <c r="AG30" s="226"/>
      <c r="AH30" s="226"/>
      <c r="AI30" s="226"/>
      <c r="AJ30" s="226"/>
      <c r="AK30" s="226"/>
      <c r="AL30" s="226"/>
      <c r="AM30" s="226"/>
      <c r="AN30" s="226"/>
      <c r="AO30" s="226"/>
      <c r="AP30" s="226"/>
      <c r="AQ30" s="226"/>
    </row>
    <row r="31" spans="1:43">
      <c r="A31" s="41" t="s">
        <v>50</v>
      </c>
      <c r="B31" s="20"/>
      <c r="C31" s="17"/>
      <c r="D31" s="180">
        <f t="shared" si="2"/>
        <v>0</v>
      </c>
      <c r="E31" s="16"/>
      <c r="F31" s="17"/>
      <c r="G31" s="181">
        <f t="shared" si="3"/>
        <v>0</v>
      </c>
      <c r="H31" s="20"/>
      <c r="I31" s="17"/>
      <c r="J31" s="180">
        <f t="shared" si="4"/>
        <v>0</v>
      </c>
      <c r="K31" s="193" t="str">
        <f t="shared" si="5"/>
        <v xml:space="preserve"> </v>
      </c>
      <c r="L31" s="194" t="str">
        <f t="shared" si="6"/>
        <v xml:space="preserve"> </v>
      </c>
      <c r="M31" s="195" t="str">
        <f t="shared" si="7"/>
        <v xml:space="preserve"> </v>
      </c>
      <c r="N31" s="196" t="str">
        <f t="shared" si="8"/>
        <v xml:space="preserve"> </v>
      </c>
      <c r="O31" s="193" t="str">
        <f t="shared" si="9"/>
        <v xml:space="preserve"> </v>
      </c>
      <c r="P31" s="194" t="str">
        <f t="shared" si="10"/>
        <v xml:space="preserve"> </v>
      </c>
      <c r="Q31" s="223"/>
      <c r="R31" s="223"/>
      <c r="S31" s="223"/>
      <c r="T31" s="223"/>
      <c r="U31" s="223"/>
      <c r="V31" s="223"/>
      <c r="W31" s="223"/>
      <c r="X31" s="223"/>
      <c r="Y31" s="226"/>
      <c r="Z31" s="226"/>
      <c r="AA31" s="226"/>
      <c r="AB31" s="226"/>
      <c r="AC31" s="226"/>
      <c r="AD31" s="226"/>
      <c r="AE31" s="226"/>
      <c r="AF31" s="226"/>
      <c r="AG31" s="226"/>
      <c r="AH31" s="226"/>
      <c r="AI31" s="226"/>
      <c r="AJ31" s="226"/>
      <c r="AK31" s="226"/>
      <c r="AL31" s="226"/>
      <c r="AM31" s="226"/>
      <c r="AN31" s="226"/>
      <c r="AO31" s="226"/>
      <c r="AP31" s="226"/>
      <c r="AQ31" s="226"/>
    </row>
    <row r="32" spans="1:43">
      <c r="A32" s="41" t="s">
        <v>52</v>
      </c>
      <c r="B32" s="20"/>
      <c r="C32" s="17"/>
      <c r="D32" s="180">
        <f t="shared" si="2"/>
        <v>0</v>
      </c>
      <c r="E32" s="16"/>
      <c r="F32" s="17"/>
      <c r="G32" s="181">
        <f t="shared" si="3"/>
        <v>0</v>
      </c>
      <c r="H32" s="20"/>
      <c r="I32" s="17"/>
      <c r="J32" s="180">
        <f t="shared" si="4"/>
        <v>0</v>
      </c>
      <c r="K32" s="193" t="str">
        <f t="shared" si="5"/>
        <v xml:space="preserve"> </v>
      </c>
      <c r="L32" s="194" t="str">
        <f t="shared" si="6"/>
        <v xml:space="preserve"> </v>
      </c>
      <c r="M32" s="195" t="str">
        <f t="shared" si="7"/>
        <v xml:space="preserve"> </v>
      </c>
      <c r="N32" s="196" t="str">
        <f t="shared" si="8"/>
        <v xml:space="preserve"> </v>
      </c>
      <c r="O32" s="193" t="str">
        <f t="shared" si="9"/>
        <v xml:space="preserve"> </v>
      </c>
      <c r="P32" s="194" t="str">
        <f t="shared" si="10"/>
        <v xml:space="preserve"> </v>
      </c>
      <c r="Q32" s="223"/>
      <c r="R32" s="223"/>
      <c r="S32" s="223"/>
      <c r="T32" s="223"/>
      <c r="U32" s="223"/>
      <c r="V32" s="223"/>
      <c r="W32" s="223"/>
      <c r="X32" s="223"/>
      <c r="Y32" s="226"/>
      <c r="Z32" s="226"/>
      <c r="AA32" s="226"/>
      <c r="AB32" s="226"/>
      <c r="AC32" s="226"/>
      <c r="AD32" s="226"/>
      <c r="AE32" s="226"/>
      <c r="AF32" s="226"/>
      <c r="AG32" s="226"/>
      <c r="AH32" s="226"/>
      <c r="AI32" s="226"/>
      <c r="AJ32" s="226"/>
      <c r="AK32" s="226"/>
      <c r="AL32" s="226"/>
      <c r="AM32" s="226"/>
      <c r="AN32" s="226"/>
      <c r="AO32" s="226"/>
      <c r="AP32" s="226"/>
      <c r="AQ32" s="226"/>
    </row>
    <row r="33" spans="1:43">
      <c r="A33" s="41" t="s">
        <v>53</v>
      </c>
      <c r="B33" s="20"/>
      <c r="C33" s="17"/>
      <c r="D33" s="180">
        <f t="shared" si="2"/>
        <v>0</v>
      </c>
      <c r="E33" s="16"/>
      <c r="F33" s="17"/>
      <c r="G33" s="181">
        <f t="shared" si="3"/>
        <v>0</v>
      </c>
      <c r="H33" s="20"/>
      <c r="I33" s="17"/>
      <c r="J33" s="180">
        <f t="shared" si="4"/>
        <v>0</v>
      </c>
      <c r="K33" s="193" t="str">
        <f t="shared" si="5"/>
        <v xml:space="preserve"> </v>
      </c>
      <c r="L33" s="194" t="str">
        <f t="shared" si="6"/>
        <v xml:space="preserve"> </v>
      </c>
      <c r="M33" s="195" t="str">
        <f t="shared" si="7"/>
        <v xml:space="preserve"> </v>
      </c>
      <c r="N33" s="196" t="str">
        <f t="shared" si="8"/>
        <v xml:space="preserve"> </v>
      </c>
      <c r="O33" s="193" t="str">
        <f t="shared" si="9"/>
        <v xml:space="preserve"> </v>
      </c>
      <c r="P33" s="194" t="str">
        <f t="shared" si="10"/>
        <v xml:space="preserve"> </v>
      </c>
      <c r="Q33" s="223"/>
      <c r="R33" s="223"/>
      <c r="S33" s="223"/>
      <c r="T33" s="223"/>
      <c r="U33" s="223"/>
      <c r="V33" s="223"/>
      <c r="W33" s="223"/>
      <c r="X33" s="223"/>
      <c r="Y33" s="226"/>
      <c r="Z33" s="226"/>
      <c r="AA33" s="226"/>
      <c r="AB33" s="226"/>
      <c r="AC33" s="226"/>
      <c r="AD33" s="226"/>
      <c r="AE33" s="226"/>
      <c r="AF33" s="226"/>
      <c r="AG33" s="226"/>
      <c r="AH33" s="226"/>
      <c r="AI33" s="226"/>
      <c r="AJ33" s="226"/>
      <c r="AK33" s="226"/>
      <c r="AL33" s="226"/>
      <c r="AM33" s="226"/>
      <c r="AN33" s="226"/>
      <c r="AO33" s="226"/>
      <c r="AP33" s="226"/>
      <c r="AQ33" s="226"/>
    </row>
    <row r="34" spans="1:43">
      <c r="A34" s="41" t="s">
        <v>54</v>
      </c>
      <c r="B34" s="20"/>
      <c r="C34" s="17"/>
      <c r="D34" s="180">
        <f t="shared" si="2"/>
        <v>0</v>
      </c>
      <c r="E34" s="16"/>
      <c r="F34" s="17"/>
      <c r="G34" s="181">
        <f t="shared" si="3"/>
        <v>0</v>
      </c>
      <c r="H34" s="20">
        <v>3</v>
      </c>
      <c r="I34" s="17">
        <v>9</v>
      </c>
      <c r="J34" s="180">
        <f t="shared" si="4"/>
        <v>6.2331186370247246E-2</v>
      </c>
      <c r="K34" s="193" t="str">
        <f t="shared" si="5"/>
        <v xml:space="preserve"> </v>
      </c>
      <c r="L34" s="194" t="str">
        <f t="shared" si="6"/>
        <v xml:space="preserve"> </v>
      </c>
      <c r="M34" s="195" t="str">
        <f t="shared" si="7"/>
        <v xml:space="preserve"> </v>
      </c>
      <c r="N34" s="196" t="str">
        <f t="shared" si="8"/>
        <v xml:space="preserve"> </v>
      </c>
      <c r="O34" s="193" t="str">
        <f t="shared" si="9"/>
        <v xml:space="preserve"> </v>
      </c>
      <c r="P34" s="194" t="str">
        <f t="shared" si="10"/>
        <v xml:space="preserve"> </v>
      </c>
      <c r="Q34" s="223"/>
      <c r="R34" s="223"/>
      <c r="S34" s="223"/>
      <c r="T34" s="223"/>
      <c r="U34" s="223"/>
      <c r="V34" s="223"/>
      <c r="W34" s="223"/>
      <c r="X34" s="223"/>
      <c r="Y34" s="226"/>
      <c r="Z34" s="226"/>
      <c r="AA34" s="226"/>
      <c r="AB34" s="226"/>
      <c r="AC34" s="226"/>
      <c r="AD34" s="226"/>
      <c r="AE34" s="226"/>
      <c r="AF34" s="226"/>
      <c r="AG34" s="226"/>
      <c r="AH34" s="226"/>
      <c r="AI34" s="226"/>
      <c r="AJ34" s="226"/>
      <c r="AK34" s="226"/>
      <c r="AL34" s="226"/>
      <c r="AM34" s="226"/>
      <c r="AN34" s="226"/>
      <c r="AO34" s="226"/>
      <c r="AP34" s="226"/>
      <c r="AQ34" s="226"/>
    </row>
    <row r="35" spans="1:43">
      <c r="A35" s="41" t="s">
        <v>42</v>
      </c>
      <c r="B35" s="20"/>
      <c r="C35" s="17"/>
      <c r="D35" s="180">
        <f t="shared" si="2"/>
        <v>0</v>
      </c>
      <c r="E35" s="16"/>
      <c r="F35" s="17"/>
      <c r="G35" s="181">
        <f t="shared" si="3"/>
        <v>0</v>
      </c>
      <c r="H35" s="20"/>
      <c r="I35" s="17"/>
      <c r="J35" s="180">
        <f t="shared" si="4"/>
        <v>0</v>
      </c>
      <c r="K35" s="193" t="str">
        <f t="shared" si="5"/>
        <v xml:space="preserve"> </v>
      </c>
      <c r="L35" s="194" t="str">
        <f t="shared" si="6"/>
        <v xml:space="preserve"> </v>
      </c>
      <c r="M35" s="195" t="str">
        <f t="shared" si="7"/>
        <v xml:space="preserve"> </v>
      </c>
      <c r="N35" s="196" t="str">
        <f t="shared" si="8"/>
        <v xml:space="preserve"> </v>
      </c>
      <c r="O35" s="193" t="str">
        <f t="shared" si="9"/>
        <v xml:space="preserve"> </v>
      </c>
      <c r="P35" s="194" t="str">
        <f t="shared" si="10"/>
        <v xml:space="preserve"> </v>
      </c>
      <c r="Q35" s="223"/>
      <c r="R35" s="223"/>
      <c r="S35" s="223"/>
      <c r="T35" s="223"/>
      <c r="U35" s="223"/>
      <c r="V35" s="223"/>
      <c r="W35" s="223"/>
      <c r="X35" s="223"/>
      <c r="Y35" s="226"/>
      <c r="Z35" s="226"/>
      <c r="AA35" s="226"/>
      <c r="AB35" s="226"/>
      <c r="AC35" s="226"/>
      <c r="AD35" s="226"/>
      <c r="AE35" s="226"/>
      <c r="AF35" s="226"/>
      <c r="AG35" s="226"/>
      <c r="AH35" s="226"/>
      <c r="AI35" s="226"/>
      <c r="AJ35" s="226"/>
      <c r="AK35" s="226"/>
      <c r="AL35" s="226"/>
      <c r="AM35" s="226"/>
      <c r="AN35" s="226"/>
      <c r="AO35" s="226"/>
      <c r="AP35" s="226"/>
      <c r="AQ35" s="226"/>
    </row>
    <row r="36" spans="1:43">
      <c r="A36" s="41" t="s">
        <v>57</v>
      </c>
      <c r="B36" s="20"/>
      <c r="C36" s="17"/>
      <c r="D36" s="180">
        <f t="shared" si="2"/>
        <v>0</v>
      </c>
      <c r="E36" s="16"/>
      <c r="F36" s="17"/>
      <c r="G36" s="181">
        <f t="shared" si="3"/>
        <v>0</v>
      </c>
      <c r="H36" s="20">
        <v>3</v>
      </c>
      <c r="I36" s="17">
        <v>3</v>
      </c>
      <c r="J36" s="180">
        <f t="shared" si="4"/>
        <v>2.0777062123415749E-2</v>
      </c>
      <c r="K36" s="193" t="str">
        <f t="shared" si="5"/>
        <v xml:space="preserve"> </v>
      </c>
      <c r="L36" s="194" t="str">
        <f t="shared" si="6"/>
        <v xml:space="preserve"> </v>
      </c>
      <c r="M36" s="195" t="str">
        <f t="shared" si="7"/>
        <v xml:space="preserve"> </v>
      </c>
      <c r="N36" s="196" t="str">
        <f t="shared" si="8"/>
        <v xml:space="preserve"> </v>
      </c>
      <c r="O36" s="193" t="str">
        <f t="shared" si="9"/>
        <v xml:space="preserve"> </v>
      </c>
      <c r="P36" s="194" t="str">
        <f t="shared" si="10"/>
        <v xml:space="preserve"> </v>
      </c>
      <c r="Q36" s="223"/>
      <c r="R36" s="223"/>
      <c r="S36" s="223"/>
      <c r="T36" s="223"/>
      <c r="U36" s="223"/>
      <c r="V36" s="223"/>
      <c r="W36" s="223"/>
      <c r="X36" s="223"/>
      <c r="Y36" s="226"/>
      <c r="Z36" s="226"/>
      <c r="AA36" s="226"/>
      <c r="AB36" s="226"/>
      <c r="AC36" s="226"/>
      <c r="AD36" s="226"/>
      <c r="AE36" s="226"/>
      <c r="AF36" s="226"/>
      <c r="AG36" s="226"/>
      <c r="AH36" s="226"/>
      <c r="AI36" s="226"/>
      <c r="AJ36" s="226"/>
      <c r="AK36" s="226"/>
      <c r="AL36" s="226"/>
      <c r="AM36" s="226"/>
      <c r="AN36" s="226"/>
      <c r="AO36" s="226"/>
      <c r="AP36" s="226"/>
      <c r="AQ36" s="226"/>
    </row>
    <row r="37" spans="1:43">
      <c r="A37" s="41" t="s">
        <v>58</v>
      </c>
      <c r="B37" s="20"/>
      <c r="C37" s="17"/>
      <c r="D37" s="180">
        <f t="shared" si="2"/>
        <v>0</v>
      </c>
      <c r="E37" s="16"/>
      <c r="F37" s="17"/>
      <c r="G37" s="181">
        <f t="shared" si="3"/>
        <v>0</v>
      </c>
      <c r="H37" s="20"/>
      <c r="I37" s="17"/>
      <c r="J37" s="180">
        <f t="shared" si="4"/>
        <v>0</v>
      </c>
      <c r="K37" s="193" t="str">
        <f t="shared" si="5"/>
        <v xml:space="preserve"> </v>
      </c>
      <c r="L37" s="194" t="str">
        <f t="shared" si="6"/>
        <v xml:space="preserve"> </v>
      </c>
      <c r="M37" s="195" t="str">
        <f t="shared" si="7"/>
        <v xml:space="preserve"> </v>
      </c>
      <c r="N37" s="196" t="str">
        <f t="shared" si="8"/>
        <v xml:space="preserve"> </v>
      </c>
      <c r="O37" s="193" t="str">
        <f t="shared" si="9"/>
        <v xml:space="preserve"> </v>
      </c>
      <c r="P37" s="194" t="str">
        <f t="shared" si="10"/>
        <v xml:space="preserve"> </v>
      </c>
      <c r="Q37" s="223"/>
      <c r="R37" s="223"/>
      <c r="S37" s="223"/>
      <c r="T37" s="223"/>
      <c r="U37" s="223"/>
      <c r="V37" s="223"/>
      <c r="W37" s="223"/>
      <c r="X37" s="223"/>
      <c r="Y37" s="226"/>
      <c r="Z37" s="226"/>
      <c r="AA37" s="226"/>
      <c r="AB37" s="226"/>
      <c r="AC37" s="226"/>
      <c r="AD37" s="226"/>
      <c r="AE37" s="226"/>
      <c r="AF37" s="226"/>
      <c r="AG37" s="226"/>
      <c r="AH37" s="226"/>
      <c r="AI37" s="226"/>
      <c r="AJ37" s="226"/>
      <c r="AK37" s="226"/>
      <c r="AL37" s="226"/>
      <c r="AM37" s="226"/>
      <c r="AN37" s="226"/>
      <c r="AO37" s="226"/>
      <c r="AP37" s="226"/>
      <c r="AQ37" s="226"/>
    </row>
    <row r="38" spans="1:43">
      <c r="A38" s="41" t="s">
        <v>38</v>
      </c>
      <c r="B38" s="20"/>
      <c r="C38" s="17"/>
      <c r="D38" s="180">
        <f t="shared" si="2"/>
        <v>0</v>
      </c>
      <c r="E38" s="16">
        <v>1</v>
      </c>
      <c r="F38" s="17"/>
      <c r="G38" s="181">
        <f t="shared" si="3"/>
        <v>0</v>
      </c>
      <c r="H38" s="20">
        <v>13</v>
      </c>
      <c r="I38" s="17">
        <v>55</v>
      </c>
      <c r="J38" s="180">
        <f t="shared" si="4"/>
        <v>0.38091280559595542</v>
      </c>
      <c r="K38" s="193" t="str">
        <f t="shared" si="5"/>
        <v xml:space="preserve"> </v>
      </c>
      <c r="L38" s="194" t="str">
        <f t="shared" si="6"/>
        <v xml:space="preserve"> </v>
      </c>
      <c r="M38" s="195" t="str">
        <f t="shared" si="7"/>
        <v xml:space="preserve"> </v>
      </c>
      <c r="N38" s="196" t="str">
        <f t="shared" si="8"/>
        <v xml:space="preserve"> </v>
      </c>
      <c r="O38" s="193">
        <f t="shared" si="9"/>
        <v>7.6923076923076925</v>
      </c>
      <c r="P38" s="194" t="str">
        <f t="shared" si="10"/>
        <v xml:space="preserve"> </v>
      </c>
      <c r="Q38" s="223"/>
      <c r="R38" s="223"/>
      <c r="S38" s="223"/>
      <c r="T38" s="223"/>
      <c r="U38" s="223"/>
      <c r="V38" s="223"/>
      <c r="W38" s="223"/>
      <c r="X38" s="223"/>
      <c r="Y38" s="226"/>
      <c r="Z38" s="226"/>
      <c r="AA38" s="226"/>
      <c r="AB38" s="226"/>
      <c r="AC38" s="226"/>
      <c r="AD38" s="226"/>
      <c r="AE38" s="226"/>
      <c r="AF38" s="226"/>
      <c r="AG38" s="226"/>
      <c r="AH38" s="226"/>
      <c r="AI38" s="226"/>
      <c r="AJ38" s="226"/>
      <c r="AK38" s="226"/>
      <c r="AL38" s="226"/>
      <c r="AM38" s="226"/>
      <c r="AN38" s="226"/>
      <c r="AO38" s="226"/>
      <c r="AP38" s="226"/>
      <c r="AQ38" s="226"/>
    </row>
    <row r="39" spans="1:43">
      <c r="A39" s="41" t="s">
        <v>33</v>
      </c>
      <c r="B39" s="20"/>
      <c r="C39" s="17"/>
      <c r="D39" s="180">
        <f t="shared" si="2"/>
        <v>0</v>
      </c>
      <c r="E39" s="16"/>
      <c r="F39" s="17"/>
      <c r="G39" s="181">
        <f t="shared" si="3"/>
        <v>0</v>
      </c>
      <c r="H39" s="20">
        <v>3</v>
      </c>
      <c r="I39" s="17">
        <v>6</v>
      </c>
      <c r="J39" s="180">
        <f t="shared" si="4"/>
        <v>4.1554124246831498E-2</v>
      </c>
      <c r="K39" s="193" t="str">
        <f t="shared" si="5"/>
        <v xml:space="preserve"> </v>
      </c>
      <c r="L39" s="194" t="str">
        <f t="shared" si="6"/>
        <v xml:space="preserve"> </v>
      </c>
      <c r="M39" s="195" t="str">
        <f t="shared" si="7"/>
        <v xml:space="preserve"> </v>
      </c>
      <c r="N39" s="196" t="str">
        <f t="shared" si="8"/>
        <v xml:space="preserve"> </v>
      </c>
      <c r="O39" s="193" t="str">
        <f t="shared" si="9"/>
        <v xml:space="preserve"> </v>
      </c>
      <c r="P39" s="194" t="str">
        <f t="shared" si="10"/>
        <v xml:space="preserve"> </v>
      </c>
      <c r="Q39" s="223"/>
      <c r="R39" s="223"/>
      <c r="S39" s="223"/>
      <c r="T39" s="223"/>
      <c r="U39" s="223"/>
      <c r="V39" s="223"/>
      <c r="W39" s="223"/>
      <c r="X39" s="223"/>
      <c r="Y39" s="226"/>
      <c r="Z39" s="226"/>
      <c r="AA39" s="226"/>
      <c r="AB39" s="226"/>
      <c r="AC39" s="226"/>
      <c r="AD39" s="226"/>
      <c r="AE39" s="226"/>
      <c r="AF39" s="226"/>
      <c r="AG39" s="226"/>
      <c r="AH39" s="226"/>
      <c r="AI39" s="226"/>
      <c r="AJ39" s="226"/>
      <c r="AK39" s="226"/>
      <c r="AL39" s="226"/>
      <c r="AM39" s="226"/>
      <c r="AN39" s="226"/>
      <c r="AO39" s="226"/>
      <c r="AP39" s="226"/>
      <c r="AQ39" s="226"/>
    </row>
    <row r="40" spans="1:43">
      <c r="A40" s="41" t="s">
        <v>60</v>
      </c>
      <c r="B40" s="20"/>
      <c r="C40" s="17"/>
      <c r="D40" s="180">
        <f t="shared" si="2"/>
        <v>0</v>
      </c>
      <c r="E40" s="16"/>
      <c r="F40" s="17"/>
      <c r="G40" s="181">
        <f t="shared" si="3"/>
        <v>0</v>
      </c>
      <c r="H40" s="20">
        <v>6</v>
      </c>
      <c r="I40" s="17">
        <v>30</v>
      </c>
      <c r="J40" s="180">
        <f t="shared" si="4"/>
        <v>0.20777062123415749</v>
      </c>
      <c r="K40" s="193" t="str">
        <f t="shared" si="5"/>
        <v xml:space="preserve"> </v>
      </c>
      <c r="L40" s="194" t="str">
        <f t="shared" si="6"/>
        <v xml:space="preserve"> </v>
      </c>
      <c r="M40" s="195" t="str">
        <f t="shared" si="7"/>
        <v xml:space="preserve"> </v>
      </c>
      <c r="N40" s="196" t="str">
        <f t="shared" si="8"/>
        <v xml:space="preserve"> </v>
      </c>
      <c r="O40" s="193" t="str">
        <f t="shared" si="9"/>
        <v xml:space="preserve"> </v>
      </c>
      <c r="P40" s="194" t="str">
        <f t="shared" si="10"/>
        <v xml:space="preserve"> </v>
      </c>
      <c r="Q40" s="223"/>
      <c r="R40" s="223"/>
      <c r="S40" s="223"/>
      <c r="T40" s="223"/>
      <c r="U40" s="223"/>
      <c r="V40" s="223"/>
      <c r="W40" s="223"/>
      <c r="X40" s="223"/>
      <c r="Y40" s="226"/>
      <c r="Z40" s="226"/>
      <c r="AA40" s="226"/>
      <c r="AB40" s="226"/>
      <c r="AC40" s="226"/>
      <c r="AD40" s="226"/>
      <c r="AE40" s="226"/>
      <c r="AF40" s="226"/>
      <c r="AG40" s="226"/>
      <c r="AH40" s="226"/>
      <c r="AI40" s="226"/>
      <c r="AJ40" s="226"/>
      <c r="AK40" s="226"/>
      <c r="AL40" s="226"/>
      <c r="AM40" s="226"/>
      <c r="AN40" s="226"/>
      <c r="AO40" s="226"/>
      <c r="AP40" s="226"/>
      <c r="AQ40" s="226"/>
    </row>
    <row r="41" spans="1:43">
      <c r="A41" s="41" t="s">
        <v>44</v>
      </c>
      <c r="B41" s="20"/>
      <c r="C41" s="17"/>
      <c r="D41" s="180">
        <f t="shared" si="2"/>
        <v>0</v>
      </c>
      <c r="E41" s="16"/>
      <c r="F41" s="17"/>
      <c r="G41" s="181">
        <f t="shared" si="3"/>
        <v>0</v>
      </c>
      <c r="H41" s="20"/>
      <c r="I41" s="17"/>
      <c r="J41" s="180">
        <f t="shared" si="4"/>
        <v>0</v>
      </c>
      <c r="K41" s="193" t="str">
        <f t="shared" si="5"/>
        <v xml:space="preserve"> </v>
      </c>
      <c r="L41" s="194" t="str">
        <f t="shared" si="6"/>
        <v xml:space="preserve"> </v>
      </c>
      <c r="M41" s="195" t="str">
        <f t="shared" si="7"/>
        <v xml:space="preserve"> </v>
      </c>
      <c r="N41" s="196" t="str">
        <f t="shared" si="8"/>
        <v xml:space="preserve"> </v>
      </c>
      <c r="O41" s="193" t="str">
        <f t="shared" si="9"/>
        <v xml:space="preserve"> </v>
      </c>
      <c r="P41" s="194" t="str">
        <f t="shared" si="10"/>
        <v xml:space="preserve"> </v>
      </c>
      <c r="Q41" s="223"/>
      <c r="R41" s="223"/>
      <c r="S41" s="223"/>
      <c r="T41" s="223"/>
      <c r="U41" s="223"/>
      <c r="V41" s="223"/>
      <c r="W41" s="223"/>
      <c r="X41" s="223"/>
      <c r="Y41" s="226"/>
      <c r="Z41" s="226"/>
      <c r="AA41" s="226"/>
      <c r="AB41" s="226"/>
      <c r="AC41" s="226"/>
      <c r="AD41" s="226"/>
      <c r="AE41" s="226"/>
      <c r="AF41" s="226"/>
      <c r="AG41" s="226"/>
      <c r="AH41" s="226"/>
      <c r="AI41" s="226"/>
      <c r="AJ41" s="226"/>
      <c r="AK41" s="226"/>
      <c r="AL41" s="226"/>
      <c r="AM41" s="226"/>
      <c r="AN41" s="226"/>
      <c r="AO41" s="226"/>
      <c r="AP41" s="226"/>
      <c r="AQ41" s="226"/>
    </row>
    <row r="42" spans="1:43">
      <c r="A42" s="41" t="s">
        <v>43</v>
      </c>
      <c r="B42" s="20"/>
      <c r="C42" s="17"/>
      <c r="D42" s="180">
        <f t="shared" si="2"/>
        <v>0</v>
      </c>
      <c r="E42" s="16"/>
      <c r="F42" s="17"/>
      <c r="G42" s="181">
        <f t="shared" si="3"/>
        <v>0</v>
      </c>
      <c r="H42" s="20"/>
      <c r="I42" s="17"/>
      <c r="J42" s="180">
        <f t="shared" si="4"/>
        <v>0</v>
      </c>
      <c r="K42" s="193" t="str">
        <f t="shared" si="5"/>
        <v xml:space="preserve"> </v>
      </c>
      <c r="L42" s="194" t="str">
        <f t="shared" si="6"/>
        <v xml:space="preserve"> </v>
      </c>
      <c r="M42" s="195" t="str">
        <f t="shared" si="7"/>
        <v xml:space="preserve"> </v>
      </c>
      <c r="N42" s="196" t="str">
        <f t="shared" si="8"/>
        <v xml:space="preserve"> </v>
      </c>
      <c r="O42" s="193" t="str">
        <f t="shared" si="9"/>
        <v xml:space="preserve"> </v>
      </c>
      <c r="P42" s="194" t="str">
        <f t="shared" si="10"/>
        <v xml:space="preserve"> </v>
      </c>
      <c r="Q42" s="223"/>
      <c r="R42" s="223"/>
      <c r="S42" s="223"/>
      <c r="T42" s="223"/>
      <c r="U42" s="223"/>
      <c r="V42" s="223"/>
      <c r="W42" s="223"/>
      <c r="X42" s="223"/>
      <c r="Y42" s="226"/>
      <c r="Z42" s="226"/>
      <c r="AA42" s="226"/>
      <c r="AB42" s="226"/>
      <c r="AC42" s="226"/>
      <c r="AD42" s="226"/>
      <c r="AE42" s="226"/>
      <c r="AF42" s="226"/>
      <c r="AG42" s="226"/>
      <c r="AH42" s="226"/>
      <c r="AI42" s="226"/>
      <c r="AJ42" s="226"/>
      <c r="AK42" s="226"/>
      <c r="AL42" s="226"/>
      <c r="AM42" s="226"/>
      <c r="AN42" s="226"/>
      <c r="AO42" s="226"/>
      <c r="AP42" s="226"/>
      <c r="AQ42" s="226"/>
    </row>
    <row r="43" spans="1:43">
      <c r="A43" s="41" t="s">
        <v>65</v>
      </c>
      <c r="B43" s="20"/>
      <c r="C43" s="17"/>
      <c r="D43" s="180">
        <f t="shared" si="2"/>
        <v>0</v>
      </c>
      <c r="E43" s="16"/>
      <c r="F43" s="17"/>
      <c r="G43" s="181">
        <f t="shared" si="3"/>
        <v>0</v>
      </c>
      <c r="H43" s="20">
        <v>7</v>
      </c>
      <c r="I43" s="17">
        <v>13</v>
      </c>
      <c r="J43" s="180">
        <f t="shared" si="4"/>
        <v>9.0033935868134921E-2</v>
      </c>
      <c r="K43" s="193" t="str">
        <f t="shared" si="5"/>
        <v xml:space="preserve"> </v>
      </c>
      <c r="L43" s="194" t="str">
        <f t="shared" si="6"/>
        <v xml:space="preserve"> </v>
      </c>
      <c r="M43" s="195" t="str">
        <f t="shared" si="7"/>
        <v xml:space="preserve"> </v>
      </c>
      <c r="N43" s="196" t="str">
        <f t="shared" si="8"/>
        <v xml:space="preserve"> </v>
      </c>
      <c r="O43" s="193" t="str">
        <f t="shared" si="9"/>
        <v xml:space="preserve"> </v>
      </c>
      <c r="P43" s="194" t="str">
        <f t="shared" si="10"/>
        <v xml:space="preserve"> </v>
      </c>
      <c r="Q43" s="223"/>
      <c r="R43" s="223"/>
      <c r="S43" s="223"/>
      <c r="T43" s="223"/>
      <c r="U43" s="223"/>
      <c r="V43" s="223"/>
      <c r="W43" s="223"/>
      <c r="X43" s="223"/>
      <c r="Y43" s="226"/>
      <c r="Z43" s="226"/>
      <c r="AA43" s="226"/>
      <c r="AB43" s="226"/>
      <c r="AC43" s="226"/>
      <c r="AD43" s="226"/>
      <c r="AE43" s="226"/>
      <c r="AF43" s="226"/>
      <c r="AG43" s="226"/>
      <c r="AH43" s="226"/>
      <c r="AI43" s="226"/>
      <c r="AJ43" s="226"/>
      <c r="AK43" s="226"/>
      <c r="AL43" s="226"/>
      <c r="AM43" s="226"/>
      <c r="AN43" s="226"/>
      <c r="AO43" s="226"/>
      <c r="AP43" s="226"/>
      <c r="AQ43" s="226"/>
    </row>
    <row r="44" spans="1:43">
      <c r="A44" s="41" t="s">
        <v>66</v>
      </c>
      <c r="B44" s="20"/>
      <c r="C44" s="17"/>
      <c r="D44" s="180">
        <f t="shared" si="2"/>
        <v>0</v>
      </c>
      <c r="E44" s="16"/>
      <c r="F44" s="17"/>
      <c r="G44" s="181">
        <f t="shared" si="3"/>
        <v>0</v>
      </c>
      <c r="H44" s="20">
        <v>16</v>
      </c>
      <c r="I44" s="17">
        <v>61</v>
      </c>
      <c r="J44" s="180">
        <f t="shared" si="4"/>
        <v>0.42246692984278689</v>
      </c>
      <c r="K44" s="193" t="str">
        <f t="shared" si="5"/>
        <v xml:space="preserve"> </v>
      </c>
      <c r="L44" s="194" t="str">
        <f t="shared" si="6"/>
        <v xml:space="preserve"> </v>
      </c>
      <c r="M44" s="195" t="str">
        <f t="shared" si="7"/>
        <v xml:space="preserve"> </v>
      </c>
      <c r="N44" s="196" t="str">
        <f t="shared" si="8"/>
        <v xml:space="preserve"> </v>
      </c>
      <c r="O44" s="193" t="str">
        <f t="shared" si="9"/>
        <v xml:space="preserve"> </v>
      </c>
      <c r="P44" s="194" t="str">
        <f t="shared" si="10"/>
        <v xml:space="preserve"> </v>
      </c>
      <c r="Q44" s="223"/>
      <c r="R44" s="223"/>
      <c r="S44" s="223"/>
      <c r="T44" s="223"/>
      <c r="U44" s="223"/>
      <c r="V44" s="223"/>
      <c r="W44" s="223"/>
      <c r="X44" s="223"/>
      <c r="Y44" s="226"/>
      <c r="Z44" s="226"/>
      <c r="AA44" s="226"/>
      <c r="AB44" s="226"/>
      <c r="AC44" s="226"/>
      <c r="AD44" s="226"/>
      <c r="AE44" s="226"/>
      <c r="AF44" s="226"/>
      <c r="AG44" s="226"/>
      <c r="AH44" s="226"/>
      <c r="AI44" s="226"/>
      <c r="AJ44" s="226"/>
      <c r="AK44" s="226"/>
      <c r="AL44" s="226"/>
      <c r="AM44" s="226"/>
      <c r="AN44" s="226"/>
      <c r="AO44" s="226"/>
      <c r="AP44" s="226"/>
      <c r="AQ44" s="226"/>
    </row>
    <row r="45" spans="1:43">
      <c r="A45" s="41" t="s">
        <v>67</v>
      </c>
      <c r="B45" s="20"/>
      <c r="C45" s="17"/>
      <c r="D45" s="180">
        <f t="shared" si="2"/>
        <v>0</v>
      </c>
      <c r="E45" s="16"/>
      <c r="F45" s="17"/>
      <c r="G45" s="181">
        <f t="shared" si="3"/>
        <v>0</v>
      </c>
      <c r="H45" s="20"/>
      <c r="I45" s="17"/>
      <c r="J45" s="180">
        <f t="shared" si="4"/>
        <v>0</v>
      </c>
      <c r="K45" s="193" t="str">
        <f t="shared" si="5"/>
        <v xml:space="preserve"> </v>
      </c>
      <c r="L45" s="194" t="str">
        <f t="shared" si="6"/>
        <v xml:space="preserve"> </v>
      </c>
      <c r="M45" s="195" t="str">
        <f t="shared" si="7"/>
        <v xml:space="preserve"> </v>
      </c>
      <c r="N45" s="196" t="str">
        <f t="shared" si="8"/>
        <v xml:space="preserve"> </v>
      </c>
      <c r="O45" s="193" t="str">
        <f t="shared" si="9"/>
        <v xml:space="preserve"> </v>
      </c>
      <c r="P45" s="194" t="str">
        <f t="shared" si="10"/>
        <v xml:space="preserve"> </v>
      </c>
      <c r="Q45" s="223"/>
      <c r="R45" s="223"/>
      <c r="S45" s="223"/>
      <c r="T45" s="223"/>
      <c r="U45" s="223"/>
      <c r="V45" s="223"/>
      <c r="W45" s="223"/>
      <c r="X45" s="223"/>
      <c r="Y45" s="226"/>
      <c r="Z45" s="226"/>
      <c r="AA45" s="226"/>
      <c r="AB45" s="226"/>
      <c r="AC45" s="226"/>
      <c r="AD45" s="226"/>
      <c r="AE45" s="226"/>
      <c r="AF45" s="226"/>
      <c r="AG45" s="226"/>
      <c r="AH45" s="226"/>
      <c r="AI45" s="226"/>
      <c r="AJ45" s="226"/>
      <c r="AK45" s="226"/>
      <c r="AL45" s="226"/>
      <c r="AM45" s="226"/>
      <c r="AN45" s="226"/>
      <c r="AO45" s="226"/>
      <c r="AP45" s="226"/>
      <c r="AQ45" s="226"/>
    </row>
    <row r="46" spans="1:43">
      <c r="A46" s="41" t="s">
        <v>34</v>
      </c>
      <c r="B46" s="20"/>
      <c r="C46" s="17"/>
      <c r="D46" s="180">
        <f t="shared" si="2"/>
        <v>0</v>
      </c>
      <c r="E46" s="16"/>
      <c r="F46" s="17"/>
      <c r="G46" s="181">
        <f t="shared" si="3"/>
        <v>0</v>
      </c>
      <c r="H46" s="20">
        <v>8</v>
      </c>
      <c r="I46" s="17">
        <v>22</v>
      </c>
      <c r="J46" s="180">
        <f t="shared" si="4"/>
        <v>0.15236512223838217</v>
      </c>
      <c r="K46" s="193" t="str">
        <f t="shared" si="5"/>
        <v xml:space="preserve"> </v>
      </c>
      <c r="L46" s="194" t="str">
        <f t="shared" si="6"/>
        <v xml:space="preserve"> </v>
      </c>
      <c r="M46" s="195" t="str">
        <f t="shared" si="7"/>
        <v xml:space="preserve"> </v>
      </c>
      <c r="N46" s="196" t="str">
        <f t="shared" si="8"/>
        <v xml:space="preserve"> </v>
      </c>
      <c r="O46" s="193" t="str">
        <f t="shared" si="9"/>
        <v xml:space="preserve"> </v>
      </c>
      <c r="P46" s="194" t="str">
        <f t="shared" si="10"/>
        <v xml:space="preserve"> </v>
      </c>
      <c r="Q46" s="223"/>
      <c r="R46" s="223"/>
      <c r="S46" s="223"/>
      <c r="T46" s="223"/>
      <c r="U46" s="223"/>
      <c r="V46" s="223"/>
      <c r="W46" s="223"/>
      <c r="X46" s="223"/>
      <c r="Y46" s="226"/>
      <c r="Z46" s="226"/>
      <c r="AA46" s="226"/>
      <c r="AB46" s="226"/>
      <c r="AC46" s="226"/>
      <c r="AD46" s="226"/>
      <c r="AE46" s="226"/>
      <c r="AF46" s="226"/>
      <c r="AG46" s="226"/>
      <c r="AH46" s="226"/>
      <c r="AI46" s="226"/>
      <c r="AJ46" s="226"/>
      <c r="AK46" s="226"/>
      <c r="AL46" s="226"/>
      <c r="AM46" s="226"/>
      <c r="AN46" s="226"/>
      <c r="AO46" s="226"/>
      <c r="AP46" s="226"/>
      <c r="AQ46" s="226"/>
    </row>
    <row r="47" spans="1:43">
      <c r="A47" s="41" t="s">
        <v>40</v>
      </c>
      <c r="B47" s="20"/>
      <c r="C47" s="17"/>
      <c r="D47" s="180">
        <f t="shared" si="2"/>
        <v>0</v>
      </c>
      <c r="E47" s="16"/>
      <c r="F47" s="17"/>
      <c r="G47" s="181">
        <f t="shared" si="3"/>
        <v>0</v>
      </c>
      <c r="H47" s="20">
        <v>14</v>
      </c>
      <c r="I47" s="17">
        <v>27</v>
      </c>
      <c r="J47" s="180">
        <f t="shared" si="4"/>
        <v>0.18699355911074175</v>
      </c>
      <c r="K47" s="193" t="str">
        <f t="shared" si="5"/>
        <v xml:space="preserve"> </v>
      </c>
      <c r="L47" s="194" t="str">
        <f t="shared" si="6"/>
        <v xml:space="preserve"> </v>
      </c>
      <c r="M47" s="195" t="str">
        <f t="shared" si="7"/>
        <v xml:space="preserve"> </v>
      </c>
      <c r="N47" s="196" t="str">
        <f t="shared" si="8"/>
        <v xml:space="preserve"> </v>
      </c>
      <c r="O47" s="193" t="str">
        <f t="shared" si="9"/>
        <v xml:space="preserve"> </v>
      </c>
      <c r="P47" s="194" t="str">
        <f t="shared" si="10"/>
        <v xml:space="preserve"> </v>
      </c>
      <c r="Q47" s="223"/>
      <c r="R47" s="223"/>
      <c r="S47" s="223"/>
      <c r="T47" s="223"/>
      <c r="U47" s="223"/>
      <c r="V47" s="223"/>
      <c r="W47" s="223"/>
      <c r="X47" s="223"/>
      <c r="Y47" s="226"/>
      <c r="Z47" s="226"/>
      <c r="AA47" s="226"/>
      <c r="AB47" s="226"/>
      <c r="AC47" s="226"/>
      <c r="AD47" s="226"/>
      <c r="AE47" s="226"/>
      <c r="AF47" s="226"/>
      <c r="AG47" s="226"/>
      <c r="AH47" s="226"/>
      <c r="AI47" s="226"/>
      <c r="AJ47" s="226"/>
      <c r="AK47" s="226"/>
      <c r="AL47" s="226"/>
      <c r="AM47" s="226"/>
      <c r="AN47" s="226"/>
      <c r="AO47" s="226"/>
      <c r="AP47" s="226"/>
      <c r="AQ47" s="226"/>
    </row>
    <row r="48" spans="1:43">
      <c r="A48" s="41" t="s">
        <v>68</v>
      </c>
      <c r="B48" s="20"/>
      <c r="C48" s="17"/>
      <c r="D48" s="180">
        <f t="shared" si="2"/>
        <v>0</v>
      </c>
      <c r="E48" s="16"/>
      <c r="F48" s="17"/>
      <c r="G48" s="181">
        <f t="shared" si="3"/>
        <v>0</v>
      </c>
      <c r="H48" s="20">
        <v>1</v>
      </c>
      <c r="I48" s="17">
        <v>1</v>
      </c>
      <c r="J48" s="180">
        <f t="shared" si="4"/>
        <v>6.925687374471916E-3</v>
      </c>
      <c r="K48" s="193" t="str">
        <f t="shared" si="5"/>
        <v xml:space="preserve"> </v>
      </c>
      <c r="L48" s="194" t="str">
        <f t="shared" si="6"/>
        <v xml:space="preserve"> </v>
      </c>
      <c r="M48" s="195" t="str">
        <f t="shared" si="7"/>
        <v xml:space="preserve"> </v>
      </c>
      <c r="N48" s="196" t="str">
        <f t="shared" si="8"/>
        <v xml:space="preserve"> </v>
      </c>
      <c r="O48" s="193" t="str">
        <f t="shared" si="9"/>
        <v xml:space="preserve"> </v>
      </c>
      <c r="P48" s="194" t="str">
        <f t="shared" si="10"/>
        <v xml:space="preserve"> </v>
      </c>
      <c r="Q48" s="223"/>
      <c r="R48" s="223"/>
      <c r="S48" s="223"/>
      <c r="T48" s="223"/>
      <c r="U48" s="223"/>
      <c r="V48" s="223"/>
      <c r="W48" s="223"/>
      <c r="X48" s="223"/>
      <c r="Y48" s="226"/>
      <c r="Z48" s="226"/>
      <c r="AA48" s="226"/>
      <c r="AB48" s="226"/>
      <c r="AC48" s="226"/>
      <c r="AD48" s="226"/>
      <c r="AE48" s="226"/>
      <c r="AF48" s="226"/>
      <c r="AG48" s="226"/>
      <c r="AH48" s="226"/>
      <c r="AI48" s="226"/>
      <c r="AJ48" s="226"/>
      <c r="AK48" s="226"/>
      <c r="AL48" s="226"/>
      <c r="AM48" s="226"/>
      <c r="AN48" s="226"/>
      <c r="AO48" s="226"/>
      <c r="AP48" s="226"/>
      <c r="AQ48" s="226"/>
    </row>
    <row r="49" spans="1:43" ht="17.25" customHeight="1">
      <c r="A49" s="42" t="s">
        <v>69</v>
      </c>
      <c r="B49" s="20"/>
      <c r="C49" s="17"/>
      <c r="D49" s="180">
        <f t="shared" si="2"/>
        <v>0</v>
      </c>
      <c r="E49" s="16"/>
      <c r="F49" s="17"/>
      <c r="G49" s="181">
        <f t="shared" si="3"/>
        <v>0</v>
      </c>
      <c r="H49" s="20"/>
      <c r="I49" s="17"/>
      <c r="J49" s="180">
        <f t="shared" si="4"/>
        <v>0</v>
      </c>
      <c r="K49" s="193" t="str">
        <f t="shared" si="5"/>
        <v xml:space="preserve"> </v>
      </c>
      <c r="L49" s="194" t="str">
        <f t="shared" si="6"/>
        <v xml:space="preserve"> </v>
      </c>
      <c r="M49" s="195" t="str">
        <f t="shared" si="7"/>
        <v xml:space="preserve"> </v>
      </c>
      <c r="N49" s="196" t="str">
        <f t="shared" si="8"/>
        <v xml:space="preserve"> </v>
      </c>
      <c r="O49" s="193" t="str">
        <f t="shared" si="9"/>
        <v xml:space="preserve"> </v>
      </c>
      <c r="P49" s="194" t="str">
        <f t="shared" si="10"/>
        <v xml:space="preserve"> </v>
      </c>
      <c r="Q49" s="223"/>
      <c r="R49" s="223"/>
      <c r="S49" s="223"/>
      <c r="T49" s="223"/>
      <c r="U49" s="223"/>
      <c r="V49" s="223"/>
      <c r="W49" s="223"/>
      <c r="X49" s="223"/>
      <c r="Y49" s="226"/>
      <c r="Z49" s="226"/>
      <c r="AA49" s="226"/>
      <c r="AB49" s="226"/>
      <c r="AC49" s="226"/>
      <c r="AD49" s="226"/>
      <c r="AE49" s="226"/>
      <c r="AF49" s="226"/>
      <c r="AG49" s="226"/>
      <c r="AH49" s="226"/>
      <c r="AI49" s="226"/>
      <c r="AJ49" s="226"/>
      <c r="AK49" s="226"/>
      <c r="AL49" s="226"/>
      <c r="AM49" s="226"/>
      <c r="AN49" s="226"/>
      <c r="AO49" s="226"/>
      <c r="AP49" s="226"/>
      <c r="AQ49" s="226"/>
    </row>
    <row r="50" spans="1:43">
      <c r="A50" s="42" t="s">
        <v>70</v>
      </c>
      <c r="B50" s="20"/>
      <c r="C50" s="17"/>
      <c r="D50" s="180">
        <f t="shared" si="2"/>
        <v>0</v>
      </c>
      <c r="E50" s="16"/>
      <c r="F50" s="17"/>
      <c r="G50" s="181">
        <f t="shared" si="3"/>
        <v>0</v>
      </c>
      <c r="H50" s="20"/>
      <c r="I50" s="17"/>
      <c r="J50" s="180">
        <f t="shared" si="4"/>
        <v>0</v>
      </c>
      <c r="K50" s="193" t="str">
        <f t="shared" si="5"/>
        <v xml:space="preserve"> </v>
      </c>
      <c r="L50" s="194" t="str">
        <f t="shared" si="6"/>
        <v xml:space="preserve"> </v>
      </c>
      <c r="M50" s="195" t="str">
        <f t="shared" si="7"/>
        <v xml:space="preserve"> </v>
      </c>
      <c r="N50" s="196" t="str">
        <f t="shared" si="8"/>
        <v xml:space="preserve"> </v>
      </c>
      <c r="O50" s="193" t="str">
        <f t="shared" si="9"/>
        <v xml:space="preserve"> </v>
      </c>
      <c r="P50" s="194" t="str">
        <f t="shared" si="10"/>
        <v xml:space="preserve"> </v>
      </c>
      <c r="Q50" s="223"/>
      <c r="R50" s="223"/>
      <c r="S50" s="223"/>
      <c r="T50" s="223"/>
      <c r="U50" s="223"/>
      <c r="V50" s="223"/>
      <c r="W50" s="223"/>
      <c r="X50" s="223"/>
      <c r="Y50" s="226"/>
      <c r="Z50" s="226"/>
      <c r="AA50" s="226"/>
      <c r="AB50" s="226"/>
      <c r="AC50" s="226"/>
      <c r="AD50" s="226"/>
      <c r="AE50" s="226"/>
      <c r="AF50" s="226"/>
      <c r="AG50" s="226"/>
      <c r="AH50" s="226"/>
      <c r="AI50" s="226"/>
      <c r="AJ50" s="226"/>
      <c r="AK50" s="226"/>
      <c r="AL50" s="226"/>
      <c r="AM50" s="226"/>
      <c r="AN50" s="226"/>
      <c r="AO50" s="226"/>
      <c r="AP50" s="226"/>
      <c r="AQ50" s="226"/>
    </row>
    <row r="51" spans="1:43">
      <c r="A51" s="41" t="s">
        <v>71</v>
      </c>
      <c r="B51" s="20"/>
      <c r="C51" s="17"/>
      <c r="D51" s="180">
        <f t="shared" si="2"/>
        <v>0</v>
      </c>
      <c r="E51" s="16"/>
      <c r="F51" s="17"/>
      <c r="G51" s="181">
        <f t="shared" si="3"/>
        <v>0</v>
      </c>
      <c r="H51" s="20"/>
      <c r="I51" s="17"/>
      <c r="J51" s="180">
        <f t="shared" si="4"/>
        <v>0</v>
      </c>
      <c r="K51" s="193" t="str">
        <f t="shared" si="5"/>
        <v xml:space="preserve"> </v>
      </c>
      <c r="L51" s="194" t="str">
        <f t="shared" si="6"/>
        <v xml:space="preserve"> </v>
      </c>
      <c r="M51" s="195" t="str">
        <f t="shared" si="7"/>
        <v xml:space="preserve"> </v>
      </c>
      <c r="N51" s="196" t="str">
        <f t="shared" si="8"/>
        <v xml:space="preserve"> </v>
      </c>
      <c r="O51" s="193" t="str">
        <f t="shared" si="9"/>
        <v xml:space="preserve"> </v>
      </c>
      <c r="P51" s="194" t="str">
        <f t="shared" si="10"/>
        <v xml:space="preserve"> </v>
      </c>
      <c r="Q51" s="223"/>
      <c r="R51" s="223"/>
      <c r="S51" s="223"/>
      <c r="T51" s="223"/>
      <c r="U51" s="223"/>
      <c r="V51" s="223"/>
      <c r="W51" s="223"/>
      <c r="X51" s="223"/>
      <c r="Y51" s="226"/>
      <c r="Z51" s="226"/>
      <c r="AA51" s="226"/>
      <c r="AB51" s="226"/>
      <c r="AC51" s="226"/>
      <c r="AD51" s="226"/>
      <c r="AE51" s="226"/>
      <c r="AF51" s="226"/>
      <c r="AG51" s="226"/>
      <c r="AH51" s="226"/>
      <c r="AI51" s="226"/>
      <c r="AJ51" s="226"/>
      <c r="AK51" s="226"/>
      <c r="AL51" s="226"/>
      <c r="AM51" s="226"/>
      <c r="AN51" s="226"/>
      <c r="AO51" s="226"/>
      <c r="AP51" s="226"/>
      <c r="AQ51" s="226"/>
    </row>
    <row r="52" spans="1:43">
      <c r="A52" s="41" t="s">
        <v>102</v>
      </c>
      <c r="B52" s="20"/>
      <c r="C52" s="17"/>
      <c r="D52" s="180">
        <f t="shared" si="2"/>
        <v>0</v>
      </c>
      <c r="E52" s="16"/>
      <c r="F52" s="17"/>
      <c r="G52" s="181">
        <f t="shared" si="3"/>
        <v>0</v>
      </c>
      <c r="H52" s="20">
        <v>4</v>
      </c>
      <c r="I52" s="17">
        <v>28</v>
      </c>
      <c r="J52" s="180">
        <f t="shared" si="4"/>
        <v>0.19391924648521366</v>
      </c>
      <c r="K52" s="193" t="str">
        <f t="shared" si="5"/>
        <v xml:space="preserve"> </v>
      </c>
      <c r="L52" s="194" t="str">
        <f t="shared" si="6"/>
        <v xml:space="preserve"> </v>
      </c>
      <c r="M52" s="195" t="str">
        <f t="shared" si="7"/>
        <v xml:space="preserve"> </v>
      </c>
      <c r="N52" s="196" t="str">
        <f t="shared" si="8"/>
        <v xml:space="preserve"> </v>
      </c>
      <c r="O52" s="193" t="str">
        <f t="shared" si="9"/>
        <v xml:space="preserve"> </v>
      </c>
      <c r="P52" s="194" t="str">
        <f t="shared" si="10"/>
        <v xml:space="preserve"> </v>
      </c>
      <c r="Q52" s="223"/>
      <c r="R52" s="223"/>
      <c r="S52" s="223"/>
      <c r="T52" s="223"/>
      <c r="U52" s="223"/>
      <c r="V52" s="223"/>
      <c r="W52" s="223"/>
      <c r="X52" s="223"/>
      <c r="Y52" s="226"/>
      <c r="Z52" s="226"/>
      <c r="AA52" s="226"/>
      <c r="AB52" s="226"/>
      <c r="AC52" s="226"/>
      <c r="AD52" s="226"/>
      <c r="AE52" s="226"/>
      <c r="AF52" s="226"/>
      <c r="AG52" s="226"/>
      <c r="AH52" s="226"/>
      <c r="AI52" s="226"/>
      <c r="AJ52" s="226"/>
      <c r="AK52" s="226"/>
      <c r="AL52" s="226"/>
      <c r="AM52" s="226"/>
      <c r="AN52" s="226"/>
      <c r="AO52" s="226"/>
      <c r="AP52" s="226"/>
      <c r="AQ52" s="226"/>
    </row>
    <row r="53" spans="1:43">
      <c r="A53" s="42" t="s">
        <v>72</v>
      </c>
      <c r="B53" s="20"/>
      <c r="C53" s="17"/>
      <c r="D53" s="180">
        <f t="shared" si="2"/>
        <v>0</v>
      </c>
      <c r="E53" s="16"/>
      <c r="F53" s="17"/>
      <c r="G53" s="181">
        <f t="shared" si="3"/>
        <v>0</v>
      </c>
      <c r="H53" s="20">
        <v>3</v>
      </c>
      <c r="I53" s="17">
        <v>4</v>
      </c>
      <c r="J53" s="180">
        <f t="shared" si="4"/>
        <v>2.7702749497887664E-2</v>
      </c>
      <c r="K53" s="193" t="str">
        <f t="shared" si="5"/>
        <v xml:space="preserve"> </v>
      </c>
      <c r="L53" s="194" t="str">
        <f t="shared" si="6"/>
        <v xml:space="preserve"> </v>
      </c>
      <c r="M53" s="195" t="str">
        <f t="shared" si="7"/>
        <v xml:space="preserve"> </v>
      </c>
      <c r="N53" s="196" t="str">
        <f t="shared" si="8"/>
        <v xml:space="preserve"> </v>
      </c>
      <c r="O53" s="193" t="str">
        <f t="shared" si="9"/>
        <v xml:space="preserve"> </v>
      </c>
      <c r="P53" s="194" t="str">
        <f t="shared" si="10"/>
        <v xml:space="preserve"> </v>
      </c>
      <c r="Q53" s="223"/>
      <c r="R53" s="223"/>
      <c r="S53" s="223"/>
      <c r="T53" s="223"/>
      <c r="U53" s="223"/>
      <c r="V53" s="223"/>
      <c r="W53" s="223"/>
      <c r="X53" s="223"/>
      <c r="Y53" s="226"/>
      <c r="Z53" s="226"/>
      <c r="AA53" s="226"/>
      <c r="AB53" s="226"/>
      <c r="AC53" s="226"/>
      <c r="AD53" s="226"/>
      <c r="AE53" s="226"/>
      <c r="AF53" s="226"/>
      <c r="AG53" s="226"/>
      <c r="AH53" s="226"/>
      <c r="AI53" s="226"/>
      <c r="AJ53" s="226"/>
      <c r="AK53" s="226"/>
      <c r="AL53" s="226"/>
      <c r="AM53" s="226"/>
      <c r="AN53" s="226"/>
      <c r="AO53" s="226"/>
      <c r="AP53" s="226"/>
      <c r="AQ53" s="226"/>
    </row>
    <row r="54" spans="1:43" ht="17.25" customHeight="1">
      <c r="A54" s="42" t="s">
        <v>103</v>
      </c>
      <c r="B54" s="20"/>
      <c r="C54" s="17"/>
      <c r="D54" s="180">
        <f t="shared" si="2"/>
        <v>0</v>
      </c>
      <c r="E54" s="16"/>
      <c r="F54" s="17"/>
      <c r="G54" s="181">
        <f t="shared" si="3"/>
        <v>0</v>
      </c>
      <c r="H54" s="20">
        <v>2</v>
      </c>
      <c r="I54" s="17">
        <v>8</v>
      </c>
      <c r="J54" s="180">
        <f t="shared" si="4"/>
        <v>5.5405498995775328E-2</v>
      </c>
      <c r="K54" s="193" t="str">
        <f t="shared" si="5"/>
        <v xml:space="preserve"> </v>
      </c>
      <c r="L54" s="194" t="str">
        <f t="shared" si="6"/>
        <v xml:space="preserve"> </v>
      </c>
      <c r="M54" s="195" t="str">
        <f t="shared" si="7"/>
        <v xml:space="preserve"> </v>
      </c>
      <c r="N54" s="196" t="str">
        <f t="shared" si="8"/>
        <v xml:space="preserve"> </v>
      </c>
      <c r="O54" s="193" t="str">
        <f t="shared" si="9"/>
        <v xml:space="preserve"> </v>
      </c>
      <c r="P54" s="194" t="str">
        <f t="shared" si="10"/>
        <v xml:space="preserve"> </v>
      </c>
      <c r="Q54" s="223"/>
      <c r="R54" s="223"/>
      <c r="S54" s="223"/>
      <c r="T54" s="223"/>
      <c r="U54" s="223"/>
      <c r="V54" s="223"/>
      <c r="W54" s="223"/>
      <c r="X54" s="223"/>
      <c r="Y54" s="226"/>
      <c r="Z54" s="226"/>
      <c r="AA54" s="226"/>
      <c r="AB54" s="226"/>
      <c r="AC54" s="226"/>
      <c r="AD54" s="226"/>
      <c r="AE54" s="226"/>
      <c r="AF54" s="226"/>
      <c r="AG54" s="226"/>
      <c r="AH54" s="226"/>
      <c r="AI54" s="226"/>
      <c r="AJ54" s="226"/>
      <c r="AK54" s="226"/>
      <c r="AL54" s="226"/>
      <c r="AM54" s="226"/>
      <c r="AN54" s="226"/>
      <c r="AO54" s="226"/>
      <c r="AP54" s="226"/>
      <c r="AQ54" s="226"/>
    </row>
    <row r="55" spans="1:43">
      <c r="A55" s="41" t="s">
        <v>73</v>
      </c>
      <c r="B55" s="20"/>
      <c r="C55" s="17"/>
      <c r="D55" s="180">
        <f t="shared" si="2"/>
        <v>0</v>
      </c>
      <c r="E55" s="16"/>
      <c r="F55" s="17"/>
      <c r="G55" s="181">
        <f t="shared" si="3"/>
        <v>0</v>
      </c>
      <c r="H55" s="20"/>
      <c r="I55" s="17"/>
      <c r="J55" s="180">
        <f t="shared" si="4"/>
        <v>0</v>
      </c>
      <c r="K55" s="193" t="str">
        <f t="shared" si="5"/>
        <v xml:space="preserve"> </v>
      </c>
      <c r="L55" s="194" t="str">
        <f t="shared" si="6"/>
        <v xml:space="preserve"> </v>
      </c>
      <c r="M55" s="195" t="str">
        <f t="shared" si="7"/>
        <v xml:space="preserve"> </v>
      </c>
      <c r="N55" s="196" t="str">
        <f t="shared" si="8"/>
        <v xml:space="preserve"> </v>
      </c>
      <c r="O55" s="193" t="str">
        <f t="shared" si="9"/>
        <v xml:space="preserve"> </v>
      </c>
      <c r="P55" s="194" t="str">
        <f t="shared" si="10"/>
        <v xml:space="preserve"> </v>
      </c>
      <c r="Q55" s="223"/>
      <c r="R55" s="223"/>
      <c r="S55" s="223"/>
      <c r="T55" s="223"/>
      <c r="U55" s="223"/>
      <c r="V55" s="223"/>
      <c r="W55" s="223"/>
      <c r="X55" s="223"/>
      <c r="Y55" s="226"/>
      <c r="Z55" s="226"/>
      <c r="AA55" s="226"/>
      <c r="AB55" s="226"/>
      <c r="AC55" s="226"/>
      <c r="AD55" s="226"/>
      <c r="AE55" s="226"/>
      <c r="AF55" s="226"/>
      <c r="AG55" s="226"/>
      <c r="AH55" s="226"/>
      <c r="AI55" s="226"/>
      <c r="AJ55" s="226"/>
      <c r="AK55" s="226"/>
      <c r="AL55" s="226"/>
      <c r="AM55" s="226"/>
      <c r="AN55" s="226"/>
      <c r="AO55" s="226"/>
      <c r="AP55" s="226"/>
      <c r="AQ55" s="226"/>
    </row>
    <row r="56" spans="1:43">
      <c r="A56" s="41" t="s">
        <v>74</v>
      </c>
      <c r="B56" s="20"/>
      <c r="C56" s="17"/>
      <c r="D56" s="180">
        <f t="shared" si="2"/>
        <v>0</v>
      </c>
      <c r="E56" s="16"/>
      <c r="F56" s="17"/>
      <c r="G56" s="181">
        <f t="shared" si="3"/>
        <v>0</v>
      </c>
      <c r="H56" s="20"/>
      <c r="I56" s="17"/>
      <c r="J56" s="180">
        <f t="shared" si="4"/>
        <v>0</v>
      </c>
      <c r="K56" s="193" t="str">
        <f t="shared" si="5"/>
        <v xml:space="preserve"> </v>
      </c>
      <c r="L56" s="194" t="str">
        <f t="shared" si="6"/>
        <v xml:space="preserve"> </v>
      </c>
      <c r="M56" s="195" t="str">
        <f t="shared" si="7"/>
        <v xml:space="preserve"> </v>
      </c>
      <c r="N56" s="196" t="str">
        <f t="shared" si="8"/>
        <v xml:space="preserve"> </v>
      </c>
      <c r="O56" s="193" t="str">
        <f t="shared" si="9"/>
        <v xml:space="preserve"> </v>
      </c>
      <c r="P56" s="194" t="str">
        <f t="shared" si="10"/>
        <v xml:space="preserve"> </v>
      </c>
      <c r="Q56" s="223"/>
      <c r="R56" s="223"/>
      <c r="S56" s="223"/>
      <c r="T56" s="223"/>
      <c r="U56" s="223"/>
      <c r="V56" s="223"/>
      <c r="W56" s="223"/>
      <c r="X56" s="223"/>
      <c r="Y56" s="226"/>
      <c r="Z56" s="226"/>
      <c r="AA56" s="226"/>
      <c r="AB56" s="226"/>
      <c r="AC56" s="226"/>
      <c r="AD56" s="226"/>
      <c r="AE56" s="226"/>
      <c r="AF56" s="226"/>
      <c r="AG56" s="226"/>
      <c r="AH56" s="226"/>
      <c r="AI56" s="226"/>
      <c r="AJ56" s="226"/>
      <c r="AK56" s="226"/>
      <c r="AL56" s="226"/>
      <c r="AM56" s="226"/>
      <c r="AN56" s="226"/>
      <c r="AO56" s="226"/>
      <c r="AP56" s="226"/>
      <c r="AQ56" s="226"/>
    </row>
    <row r="57" spans="1:43">
      <c r="A57" s="41" t="s">
        <v>75</v>
      </c>
      <c r="B57" s="20"/>
      <c r="C57" s="17"/>
      <c r="D57" s="180">
        <f t="shared" si="2"/>
        <v>0</v>
      </c>
      <c r="E57" s="16"/>
      <c r="F57" s="17"/>
      <c r="G57" s="181">
        <f t="shared" si="3"/>
        <v>0</v>
      </c>
      <c r="H57" s="20"/>
      <c r="I57" s="17"/>
      <c r="J57" s="180">
        <f t="shared" si="4"/>
        <v>0</v>
      </c>
      <c r="K57" s="193" t="str">
        <f t="shared" si="5"/>
        <v xml:space="preserve"> </v>
      </c>
      <c r="L57" s="194" t="str">
        <f t="shared" si="6"/>
        <v xml:space="preserve"> </v>
      </c>
      <c r="M57" s="195" t="str">
        <f t="shared" si="7"/>
        <v xml:space="preserve"> </v>
      </c>
      <c r="N57" s="196" t="str">
        <f t="shared" si="8"/>
        <v xml:space="preserve"> </v>
      </c>
      <c r="O57" s="193" t="str">
        <f t="shared" si="9"/>
        <v xml:space="preserve"> </v>
      </c>
      <c r="P57" s="194" t="str">
        <f t="shared" si="10"/>
        <v xml:space="preserve"> </v>
      </c>
      <c r="Q57" s="223"/>
      <c r="R57" s="223"/>
      <c r="S57" s="223"/>
      <c r="T57" s="223"/>
      <c r="U57" s="223"/>
      <c r="V57" s="223"/>
      <c r="W57" s="223"/>
      <c r="X57" s="223"/>
      <c r="Y57" s="226"/>
      <c r="Z57" s="226"/>
      <c r="AA57" s="226"/>
      <c r="AB57" s="226"/>
      <c r="AC57" s="226"/>
      <c r="AD57" s="226"/>
      <c r="AE57" s="226"/>
      <c r="AF57" s="226"/>
      <c r="AG57" s="226"/>
      <c r="AH57" s="226"/>
      <c r="AI57" s="226"/>
      <c r="AJ57" s="226"/>
      <c r="AK57" s="226"/>
      <c r="AL57" s="226"/>
      <c r="AM57" s="226"/>
      <c r="AN57" s="226"/>
      <c r="AO57" s="226"/>
      <c r="AP57" s="226"/>
      <c r="AQ57" s="226"/>
    </row>
    <row r="58" spans="1:43">
      <c r="A58" s="41" t="s">
        <v>76</v>
      </c>
      <c r="B58" s="20"/>
      <c r="C58" s="17"/>
      <c r="D58" s="180">
        <f t="shared" si="2"/>
        <v>0</v>
      </c>
      <c r="E58" s="16"/>
      <c r="F58" s="17"/>
      <c r="G58" s="181">
        <f t="shared" si="3"/>
        <v>0</v>
      </c>
      <c r="H58" s="20"/>
      <c r="I58" s="17"/>
      <c r="J58" s="180">
        <f t="shared" si="4"/>
        <v>0</v>
      </c>
      <c r="K58" s="193" t="str">
        <f t="shared" si="5"/>
        <v xml:space="preserve"> </v>
      </c>
      <c r="L58" s="194" t="str">
        <f t="shared" si="6"/>
        <v xml:space="preserve"> </v>
      </c>
      <c r="M58" s="195" t="str">
        <f t="shared" si="7"/>
        <v xml:space="preserve"> </v>
      </c>
      <c r="N58" s="196" t="str">
        <f t="shared" si="8"/>
        <v xml:space="preserve"> </v>
      </c>
      <c r="O58" s="193" t="str">
        <f t="shared" si="9"/>
        <v xml:space="preserve"> </v>
      </c>
      <c r="P58" s="194" t="str">
        <f t="shared" si="10"/>
        <v xml:space="preserve"> </v>
      </c>
      <c r="Q58" s="223"/>
      <c r="R58" s="223"/>
      <c r="S58" s="223"/>
      <c r="T58" s="223"/>
      <c r="U58" s="223"/>
      <c r="V58" s="223"/>
      <c r="W58" s="223"/>
      <c r="X58" s="223"/>
      <c r="Y58" s="226"/>
      <c r="Z58" s="226"/>
      <c r="AA58" s="226"/>
      <c r="AB58" s="226"/>
      <c r="AC58" s="226"/>
      <c r="AD58" s="226"/>
      <c r="AE58" s="226"/>
      <c r="AF58" s="226"/>
      <c r="AG58" s="226"/>
      <c r="AH58" s="226"/>
      <c r="AI58" s="226"/>
      <c r="AJ58" s="226"/>
      <c r="AK58" s="226"/>
      <c r="AL58" s="226"/>
      <c r="AM58" s="226"/>
      <c r="AN58" s="226"/>
      <c r="AO58" s="226"/>
      <c r="AP58" s="226"/>
      <c r="AQ58" s="226"/>
    </row>
    <row r="59" spans="1:43" ht="17.25" customHeight="1">
      <c r="A59" s="42" t="s">
        <v>106</v>
      </c>
      <c r="B59" s="20"/>
      <c r="C59" s="17"/>
      <c r="D59" s="180">
        <f t="shared" si="2"/>
        <v>0</v>
      </c>
      <c r="E59" s="16"/>
      <c r="F59" s="17"/>
      <c r="G59" s="181">
        <f t="shared" si="3"/>
        <v>0</v>
      </c>
      <c r="H59" s="20"/>
      <c r="I59" s="17"/>
      <c r="J59" s="180">
        <f t="shared" si="4"/>
        <v>0</v>
      </c>
      <c r="K59" s="193" t="str">
        <f t="shared" si="5"/>
        <v xml:space="preserve"> </v>
      </c>
      <c r="L59" s="194" t="str">
        <f t="shared" si="6"/>
        <v xml:space="preserve"> </v>
      </c>
      <c r="M59" s="195" t="str">
        <f t="shared" si="7"/>
        <v xml:space="preserve"> </v>
      </c>
      <c r="N59" s="196" t="str">
        <f t="shared" si="8"/>
        <v xml:space="preserve"> </v>
      </c>
      <c r="O59" s="193" t="str">
        <f t="shared" si="9"/>
        <v xml:space="preserve"> </v>
      </c>
      <c r="P59" s="194" t="str">
        <f t="shared" si="10"/>
        <v xml:space="preserve"> </v>
      </c>
      <c r="Q59" s="223"/>
      <c r="R59" s="223"/>
      <c r="S59" s="223"/>
      <c r="T59" s="223"/>
      <c r="U59" s="223"/>
      <c r="V59" s="223"/>
      <c r="W59" s="223"/>
      <c r="X59" s="223"/>
      <c r="Y59" s="226"/>
      <c r="Z59" s="226"/>
      <c r="AA59" s="226"/>
      <c r="AB59" s="226"/>
      <c r="AC59" s="226"/>
      <c r="AD59" s="226"/>
      <c r="AE59" s="226"/>
      <c r="AF59" s="226"/>
      <c r="AG59" s="226"/>
      <c r="AH59" s="226"/>
      <c r="AI59" s="226"/>
      <c r="AJ59" s="226"/>
      <c r="AK59" s="226"/>
      <c r="AL59" s="226"/>
      <c r="AM59" s="226"/>
      <c r="AN59" s="226"/>
      <c r="AO59" s="226"/>
      <c r="AP59" s="226"/>
      <c r="AQ59" s="226"/>
    </row>
    <row r="60" spans="1:43">
      <c r="A60" s="41" t="s">
        <v>77</v>
      </c>
      <c r="B60" s="20"/>
      <c r="C60" s="17"/>
      <c r="D60" s="180">
        <f t="shared" si="2"/>
        <v>0</v>
      </c>
      <c r="E60" s="16"/>
      <c r="F60" s="17"/>
      <c r="G60" s="181">
        <f t="shared" si="3"/>
        <v>0</v>
      </c>
      <c r="H60" s="20">
        <v>1</v>
      </c>
      <c r="I60" s="17">
        <v>2</v>
      </c>
      <c r="J60" s="180">
        <f t="shared" si="4"/>
        <v>1.3851374748943832E-2</v>
      </c>
      <c r="K60" s="193" t="str">
        <f t="shared" si="5"/>
        <v xml:space="preserve"> </v>
      </c>
      <c r="L60" s="194" t="str">
        <f t="shared" si="6"/>
        <v xml:space="preserve"> </v>
      </c>
      <c r="M60" s="195" t="str">
        <f t="shared" si="7"/>
        <v xml:space="preserve"> </v>
      </c>
      <c r="N60" s="196" t="str">
        <f t="shared" si="8"/>
        <v xml:space="preserve"> </v>
      </c>
      <c r="O60" s="193" t="str">
        <f t="shared" si="9"/>
        <v xml:space="preserve"> </v>
      </c>
      <c r="P60" s="194" t="str">
        <f t="shared" si="10"/>
        <v xml:space="preserve"> </v>
      </c>
      <c r="Q60" s="223"/>
      <c r="R60" s="223"/>
      <c r="S60" s="223"/>
      <c r="T60" s="223"/>
      <c r="U60" s="223"/>
      <c r="V60" s="223"/>
      <c r="W60" s="223"/>
      <c r="X60" s="223"/>
      <c r="Y60" s="226"/>
      <c r="Z60" s="226"/>
      <c r="AA60" s="226"/>
      <c r="AB60" s="226"/>
      <c r="AC60" s="226"/>
      <c r="AD60" s="226"/>
      <c r="AE60" s="226"/>
      <c r="AF60" s="226"/>
      <c r="AG60" s="226"/>
      <c r="AH60" s="226"/>
      <c r="AI60" s="226"/>
      <c r="AJ60" s="226"/>
      <c r="AK60" s="226"/>
      <c r="AL60" s="226"/>
      <c r="AM60" s="226"/>
      <c r="AN60" s="226"/>
      <c r="AO60" s="226"/>
      <c r="AP60" s="226"/>
      <c r="AQ60" s="226"/>
    </row>
    <row r="61" spans="1:43">
      <c r="A61" s="41" t="s">
        <v>78</v>
      </c>
      <c r="B61" s="20"/>
      <c r="C61" s="17"/>
      <c r="D61" s="180">
        <f t="shared" si="2"/>
        <v>0</v>
      </c>
      <c r="E61" s="16"/>
      <c r="F61" s="17"/>
      <c r="G61" s="181">
        <f t="shared" si="3"/>
        <v>0</v>
      </c>
      <c r="H61" s="20"/>
      <c r="I61" s="17"/>
      <c r="J61" s="180">
        <f t="shared" si="4"/>
        <v>0</v>
      </c>
      <c r="K61" s="193" t="str">
        <f t="shared" si="5"/>
        <v xml:space="preserve"> </v>
      </c>
      <c r="L61" s="194" t="str">
        <f t="shared" si="6"/>
        <v xml:space="preserve"> </v>
      </c>
      <c r="M61" s="195" t="str">
        <f t="shared" si="7"/>
        <v xml:space="preserve"> </v>
      </c>
      <c r="N61" s="196" t="str">
        <f t="shared" si="8"/>
        <v xml:space="preserve"> </v>
      </c>
      <c r="O61" s="193" t="str">
        <f t="shared" si="9"/>
        <v xml:space="preserve"> </v>
      </c>
      <c r="P61" s="194" t="str">
        <f t="shared" si="10"/>
        <v xml:space="preserve"> </v>
      </c>
      <c r="Q61" s="223"/>
      <c r="R61" s="223"/>
      <c r="S61" s="223"/>
      <c r="T61" s="223"/>
      <c r="U61" s="223"/>
      <c r="V61" s="223"/>
      <c r="W61" s="223"/>
      <c r="X61" s="223"/>
      <c r="Y61" s="226"/>
      <c r="Z61" s="226"/>
      <c r="AA61" s="226"/>
      <c r="AB61" s="226"/>
      <c r="AC61" s="226"/>
      <c r="AD61" s="226"/>
      <c r="AE61" s="226"/>
      <c r="AF61" s="226"/>
      <c r="AG61" s="226"/>
      <c r="AH61" s="226"/>
      <c r="AI61" s="226"/>
      <c r="AJ61" s="226"/>
      <c r="AK61" s="226"/>
      <c r="AL61" s="226"/>
      <c r="AM61" s="226"/>
      <c r="AN61" s="226"/>
      <c r="AO61" s="226"/>
      <c r="AP61" s="226"/>
      <c r="AQ61" s="226"/>
    </row>
    <row r="62" spans="1:43">
      <c r="A62" s="41" t="s">
        <v>79</v>
      </c>
      <c r="B62" s="20"/>
      <c r="C62" s="17"/>
      <c r="D62" s="180">
        <f t="shared" si="2"/>
        <v>0</v>
      </c>
      <c r="E62" s="16"/>
      <c r="F62" s="17"/>
      <c r="G62" s="181">
        <f t="shared" si="3"/>
        <v>0</v>
      </c>
      <c r="H62" s="20">
        <v>4</v>
      </c>
      <c r="I62" s="17">
        <v>4</v>
      </c>
      <c r="J62" s="180">
        <f t="shared" si="4"/>
        <v>2.7702749497887664E-2</v>
      </c>
      <c r="K62" s="193" t="str">
        <f t="shared" si="5"/>
        <v xml:space="preserve"> </v>
      </c>
      <c r="L62" s="194" t="str">
        <f t="shared" si="6"/>
        <v xml:space="preserve"> </v>
      </c>
      <c r="M62" s="195" t="str">
        <f t="shared" si="7"/>
        <v xml:space="preserve"> </v>
      </c>
      <c r="N62" s="196" t="str">
        <f t="shared" si="8"/>
        <v xml:space="preserve"> </v>
      </c>
      <c r="O62" s="193" t="str">
        <f t="shared" si="9"/>
        <v xml:space="preserve"> </v>
      </c>
      <c r="P62" s="194" t="str">
        <f t="shared" si="10"/>
        <v xml:space="preserve"> </v>
      </c>
      <c r="Q62" s="223"/>
      <c r="R62" s="223"/>
      <c r="S62" s="223"/>
      <c r="T62" s="223"/>
      <c r="U62" s="223"/>
      <c r="V62" s="223"/>
      <c r="W62" s="223"/>
      <c r="X62" s="223"/>
      <c r="Y62" s="226"/>
      <c r="Z62" s="226"/>
      <c r="AA62" s="226"/>
      <c r="AB62" s="226"/>
      <c r="AC62" s="226"/>
      <c r="AD62" s="226"/>
      <c r="AE62" s="226"/>
      <c r="AF62" s="226"/>
      <c r="AG62" s="226"/>
      <c r="AH62" s="226"/>
      <c r="AI62" s="226"/>
      <c r="AJ62" s="226"/>
      <c r="AK62" s="226"/>
      <c r="AL62" s="226"/>
      <c r="AM62" s="226"/>
      <c r="AN62" s="226"/>
      <c r="AO62" s="226"/>
      <c r="AP62" s="226"/>
      <c r="AQ62" s="226"/>
    </row>
    <row r="63" spans="1:43">
      <c r="A63" s="41" t="s">
        <v>80</v>
      </c>
      <c r="B63" s="20"/>
      <c r="C63" s="17"/>
      <c r="D63" s="180">
        <f t="shared" si="2"/>
        <v>0</v>
      </c>
      <c r="E63" s="16"/>
      <c r="F63" s="17"/>
      <c r="G63" s="181">
        <f t="shared" si="3"/>
        <v>0</v>
      </c>
      <c r="H63" s="20">
        <v>1</v>
      </c>
      <c r="I63" s="17">
        <v>2</v>
      </c>
      <c r="J63" s="180">
        <f t="shared" si="4"/>
        <v>1.3851374748943832E-2</v>
      </c>
      <c r="K63" s="193" t="str">
        <f t="shared" si="5"/>
        <v xml:space="preserve"> </v>
      </c>
      <c r="L63" s="194" t="str">
        <f t="shared" si="6"/>
        <v xml:space="preserve"> </v>
      </c>
      <c r="M63" s="195" t="str">
        <f t="shared" si="7"/>
        <v xml:space="preserve"> </v>
      </c>
      <c r="N63" s="196" t="str">
        <f t="shared" si="8"/>
        <v xml:space="preserve"> </v>
      </c>
      <c r="O63" s="193" t="str">
        <f t="shared" si="9"/>
        <v xml:space="preserve"> </v>
      </c>
      <c r="P63" s="194" t="str">
        <f t="shared" si="10"/>
        <v xml:space="preserve"> </v>
      </c>
      <c r="Q63" s="223"/>
      <c r="R63" s="223"/>
      <c r="S63" s="223"/>
      <c r="T63" s="223"/>
      <c r="U63" s="223"/>
      <c r="V63" s="223"/>
      <c r="W63" s="223"/>
      <c r="X63" s="223"/>
      <c r="Y63" s="226"/>
      <c r="Z63" s="226"/>
      <c r="AA63" s="226"/>
      <c r="AB63" s="226"/>
      <c r="AC63" s="226"/>
      <c r="AD63" s="226"/>
      <c r="AE63" s="226"/>
      <c r="AF63" s="226"/>
      <c r="AG63" s="226"/>
      <c r="AH63" s="226"/>
      <c r="AI63" s="226"/>
      <c r="AJ63" s="226"/>
      <c r="AK63" s="226"/>
      <c r="AL63" s="226"/>
      <c r="AM63" s="226"/>
      <c r="AN63" s="226"/>
      <c r="AO63" s="226"/>
      <c r="AP63" s="226"/>
      <c r="AQ63" s="226"/>
    </row>
    <row r="64" spans="1:43">
      <c r="A64" s="41" t="s">
        <v>81</v>
      </c>
      <c r="B64" s="20"/>
      <c r="C64" s="17"/>
      <c r="D64" s="180">
        <f t="shared" si="2"/>
        <v>0</v>
      </c>
      <c r="E64" s="16"/>
      <c r="F64" s="17"/>
      <c r="G64" s="181">
        <f t="shared" si="3"/>
        <v>0</v>
      </c>
      <c r="H64" s="20"/>
      <c r="I64" s="17"/>
      <c r="J64" s="180">
        <f t="shared" si="4"/>
        <v>0</v>
      </c>
      <c r="K64" s="193" t="str">
        <f t="shared" si="5"/>
        <v xml:space="preserve"> </v>
      </c>
      <c r="L64" s="194" t="str">
        <f t="shared" si="6"/>
        <v xml:space="preserve"> </v>
      </c>
      <c r="M64" s="195" t="str">
        <f t="shared" si="7"/>
        <v xml:space="preserve"> </v>
      </c>
      <c r="N64" s="196" t="str">
        <f t="shared" si="8"/>
        <v xml:space="preserve"> </v>
      </c>
      <c r="O64" s="193" t="str">
        <f t="shared" si="9"/>
        <v xml:space="preserve"> </v>
      </c>
      <c r="P64" s="194" t="str">
        <f t="shared" si="10"/>
        <v xml:space="preserve"> </v>
      </c>
      <c r="Q64" s="223"/>
      <c r="R64" s="223"/>
      <c r="S64" s="223"/>
      <c r="T64" s="223"/>
      <c r="U64" s="223"/>
      <c r="V64" s="223"/>
      <c r="W64" s="223"/>
      <c r="X64" s="223"/>
      <c r="Y64" s="226"/>
      <c r="Z64" s="226"/>
      <c r="AA64" s="226"/>
      <c r="AB64" s="226"/>
      <c r="AC64" s="226"/>
      <c r="AD64" s="226"/>
      <c r="AE64" s="226"/>
      <c r="AF64" s="226"/>
      <c r="AG64" s="226"/>
      <c r="AH64" s="226"/>
      <c r="AI64" s="226"/>
      <c r="AJ64" s="226"/>
      <c r="AK64" s="226"/>
      <c r="AL64" s="226"/>
      <c r="AM64" s="226"/>
      <c r="AN64" s="226"/>
      <c r="AO64" s="226"/>
      <c r="AP64" s="226"/>
      <c r="AQ64" s="226"/>
    </row>
    <row r="65" spans="1:43">
      <c r="A65" s="41" t="s">
        <v>82</v>
      </c>
      <c r="B65" s="20"/>
      <c r="C65" s="17"/>
      <c r="D65" s="180">
        <f t="shared" si="2"/>
        <v>0</v>
      </c>
      <c r="E65" s="16"/>
      <c r="F65" s="17"/>
      <c r="G65" s="181">
        <f t="shared" si="3"/>
        <v>0</v>
      </c>
      <c r="H65" s="20"/>
      <c r="I65" s="17"/>
      <c r="J65" s="180">
        <f t="shared" si="4"/>
        <v>0</v>
      </c>
      <c r="K65" s="193" t="str">
        <f t="shared" si="5"/>
        <v xml:space="preserve"> </v>
      </c>
      <c r="L65" s="194" t="str">
        <f t="shared" si="6"/>
        <v xml:space="preserve"> </v>
      </c>
      <c r="M65" s="195" t="str">
        <f t="shared" si="7"/>
        <v xml:space="preserve"> </v>
      </c>
      <c r="N65" s="196" t="str">
        <f t="shared" si="8"/>
        <v xml:space="preserve"> </v>
      </c>
      <c r="O65" s="193" t="str">
        <f t="shared" si="9"/>
        <v xml:space="preserve"> </v>
      </c>
      <c r="P65" s="194" t="str">
        <f t="shared" si="10"/>
        <v xml:space="preserve"> </v>
      </c>
      <c r="Q65" s="223"/>
      <c r="R65" s="223"/>
      <c r="S65" s="223"/>
      <c r="T65" s="223"/>
      <c r="U65" s="223"/>
      <c r="V65" s="223"/>
      <c r="W65" s="223"/>
      <c r="X65" s="223"/>
      <c r="Y65" s="226"/>
      <c r="Z65" s="226"/>
      <c r="AA65" s="226"/>
      <c r="AB65" s="226"/>
      <c r="AC65" s="226"/>
      <c r="AD65" s="226"/>
      <c r="AE65" s="226"/>
      <c r="AF65" s="226"/>
      <c r="AG65" s="226"/>
      <c r="AH65" s="226"/>
      <c r="AI65" s="226"/>
      <c r="AJ65" s="226"/>
      <c r="AK65" s="226"/>
      <c r="AL65" s="226"/>
      <c r="AM65" s="226"/>
      <c r="AN65" s="226"/>
      <c r="AO65" s="226"/>
      <c r="AP65" s="226"/>
      <c r="AQ65" s="226"/>
    </row>
    <row r="66" spans="1:43">
      <c r="A66" s="41" t="s">
        <v>83</v>
      </c>
      <c r="B66" s="20"/>
      <c r="C66" s="17"/>
      <c r="D66" s="180">
        <f t="shared" si="2"/>
        <v>0</v>
      </c>
      <c r="E66" s="16"/>
      <c r="F66" s="17"/>
      <c r="G66" s="181">
        <f t="shared" si="3"/>
        <v>0</v>
      </c>
      <c r="H66" s="20"/>
      <c r="I66" s="17"/>
      <c r="J66" s="180">
        <f t="shared" si="4"/>
        <v>0</v>
      </c>
      <c r="K66" s="193" t="str">
        <f t="shared" si="5"/>
        <v xml:space="preserve"> </v>
      </c>
      <c r="L66" s="194" t="str">
        <f t="shared" si="6"/>
        <v xml:space="preserve"> </v>
      </c>
      <c r="M66" s="195" t="str">
        <f t="shared" si="7"/>
        <v xml:space="preserve"> </v>
      </c>
      <c r="N66" s="196" t="str">
        <f t="shared" si="8"/>
        <v xml:space="preserve"> </v>
      </c>
      <c r="O66" s="193" t="str">
        <f t="shared" si="9"/>
        <v xml:space="preserve"> </v>
      </c>
      <c r="P66" s="194" t="str">
        <f t="shared" si="10"/>
        <v xml:space="preserve"> </v>
      </c>
      <c r="Q66" s="223"/>
      <c r="R66" s="223"/>
      <c r="S66" s="223"/>
      <c r="T66" s="223"/>
      <c r="U66" s="223"/>
      <c r="V66" s="223"/>
      <c r="W66" s="223"/>
      <c r="X66" s="223"/>
      <c r="Y66" s="226"/>
      <c r="Z66" s="226"/>
      <c r="AA66" s="226"/>
      <c r="AB66" s="226"/>
      <c r="AC66" s="226"/>
      <c r="AD66" s="226"/>
      <c r="AE66" s="226"/>
      <c r="AF66" s="226"/>
      <c r="AG66" s="226"/>
      <c r="AH66" s="226"/>
      <c r="AI66" s="226"/>
      <c r="AJ66" s="226"/>
      <c r="AK66" s="226"/>
      <c r="AL66" s="226"/>
      <c r="AM66" s="226"/>
      <c r="AN66" s="226"/>
      <c r="AO66" s="226"/>
      <c r="AP66" s="226"/>
      <c r="AQ66" s="226"/>
    </row>
    <row r="67" spans="1:43">
      <c r="A67" s="41" t="s">
        <v>84</v>
      </c>
      <c r="B67" s="20"/>
      <c r="C67" s="17"/>
      <c r="D67" s="180">
        <f t="shared" si="2"/>
        <v>0</v>
      </c>
      <c r="E67" s="16"/>
      <c r="F67" s="17"/>
      <c r="G67" s="181">
        <f t="shared" si="3"/>
        <v>0</v>
      </c>
      <c r="H67" s="20">
        <v>7</v>
      </c>
      <c r="I67" s="17">
        <v>8</v>
      </c>
      <c r="J67" s="180">
        <f t="shared" si="4"/>
        <v>5.5405498995775328E-2</v>
      </c>
      <c r="K67" s="193" t="str">
        <f t="shared" si="5"/>
        <v xml:space="preserve"> </v>
      </c>
      <c r="L67" s="194" t="str">
        <f t="shared" si="6"/>
        <v xml:space="preserve"> </v>
      </c>
      <c r="M67" s="195" t="str">
        <f t="shared" si="7"/>
        <v xml:space="preserve"> </v>
      </c>
      <c r="N67" s="196" t="str">
        <f t="shared" si="8"/>
        <v xml:space="preserve"> </v>
      </c>
      <c r="O67" s="193" t="str">
        <f t="shared" si="9"/>
        <v xml:space="preserve"> </v>
      </c>
      <c r="P67" s="194" t="str">
        <f t="shared" si="10"/>
        <v xml:space="preserve"> </v>
      </c>
      <c r="Q67" s="223"/>
      <c r="R67" s="223"/>
      <c r="S67" s="223"/>
      <c r="T67" s="223"/>
      <c r="U67" s="223"/>
      <c r="V67" s="223"/>
      <c r="W67" s="223"/>
      <c r="X67" s="223"/>
      <c r="Y67" s="226"/>
      <c r="Z67" s="226"/>
      <c r="AA67" s="226"/>
      <c r="AB67" s="226"/>
      <c r="AC67" s="226"/>
      <c r="AD67" s="226"/>
      <c r="AE67" s="226"/>
      <c r="AF67" s="226"/>
      <c r="AG67" s="226"/>
      <c r="AH67" s="226"/>
      <c r="AI67" s="226"/>
      <c r="AJ67" s="226"/>
      <c r="AK67" s="226"/>
      <c r="AL67" s="226"/>
      <c r="AM67" s="226"/>
      <c r="AN67" s="226"/>
      <c r="AO67" s="226"/>
      <c r="AP67" s="226"/>
      <c r="AQ67" s="226"/>
    </row>
    <row r="68" spans="1:43" ht="17.25" customHeight="1">
      <c r="A68" s="42" t="s">
        <v>85</v>
      </c>
      <c r="B68" s="20"/>
      <c r="C68" s="17"/>
      <c r="D68" s="180">
        <f t="shared" si="2"/>
        <v>0</v>
      </c>
      <c r="E68" s="16"/>
      <c r="F68" s="17"/>
      <c r="G68" s="181">
        <f t="shared" si="3"/>
        <v>0</v>
      </c>
      <c r="H68" s="20">
        <v>1</v>
      </c>
      <c r="I68" s="17">
        <v>7</v>
      </c>
      <c r="J68" s="180">
        <f t="shared" si="4"/>
        <v>4.8479811621303416E-2</v>
      </c>
      <c r="K68" s="193" t="str">
        <f t="shared" si="5"/>
        <v xml:space="preserve"> </v>
      </c>
      <c r="L68" s="194" t="str">
        <f t="shared" si="6"/>
        <v xml:space="preserve"> </v>
      </c>
      <c r="M68" s="195" t="str">
        <f t="shared" si="7"/>
        <v xml:space="preserve"> </v>
      </c>
      <c r="N68" s="196" t="str">
        <f t="shared" si="8"/>
        <v xml:space="preserve"> </v>
      </c>
      <c r="O68" s="193" t="str">
        <f t="shared" si="9"/>
        <v xml:space="preserve"> </v>
      </c>
      <c r="P68" s="194" t="str">
        <f t="shared" si="10"/>
        <v xml:space="preserve"> </v>
      </c>
      <c r="Q68" s="223"/>
      <c r="R68" s="223"/>
      <c r="S68" s="223"/>
      <c r="T68" s="223"/>
      <c r="U68" s="223"/>
      <c r="V68" s="223"/>
      <c r="W68" s="223"/>
      <c r="X68" s="223"/>
      <c r="Y68" s="226"/>
      <c r="Z68" s="226"/>
      <c r="AA68" s="226"/>
      <c r="AB68" s="226"/>
      <c r="AC68" s="226"/>
      <c r="AD68" s="226"/>
      <c r="AE68" s="226"/>
      <c r="AF68" s="226"/>
      <c r="AG68" s="226"/>
      <c r="AH68" s="226"/>
      <c r="AI68" s="226"/>
      <c r="AJ68" s="226"/>
      <c r="AK68" s="226"/>
      <c r="AL68" s="226"/>
      <c r="AM68" s="226"/>
      <c r="AN68" s="226"/>
      <c r="AO68" s="226"/>
      <c r="AP68" s="226"/>
      <c r="AQ68" s="226"/>
    </row>
    <row r="69" spans="1:43">
      <c r="A69" s="41" t="s">
        <v>86</v>
      </c>
      <c r="B69" s="20"/>
      <c r="C69" s="17"/>
      <c r="D69" s="180">
        <f t="shared" si="2"/>
        <v>0</v>
      </c>
      <c r="E69" s="16"/>
      <c r="F69" s="17"/>
      <c r="G69" s="181">
        <f t="shared" si="3"/>
        <v>0</v>
      </c>
      <c r="H69" s="20"/>
      <c r="I69" s="17"/>
      <c r="J69" s="180">
        <f t="shared" si="4"/>
        <v>0</v>
      </c>
      <c r="K69" s="193" t="str">
        <f t="shared" si="5"/>
        <v xml:space="preserve"> </v>
      </c>
      <c r="L69" s="194" t="str">
        <f t="shared" si="6"/>
        <v xml:space="preserve"> </v>
      </c>
      <c r="M69" s="195" t="str">
        <f t="shared" si="7"/>
        <v xml:space="preserve"> </v>
      </c>
      <c r="N69" s="196" t="str">
        <f t="shared" si="8"/>
        <v xml:space="preserve"> </v>
      </c>
      <c r="O69" s="193" t="str">
        <f t="shared" si="9"/>
        <v xml:space="preserve"> </v>
      </c>
      <c r="P69" s="194" t="str">
        <f t="shared" si="10"/>
        <v xml:space="preserve"> </v>
      </c>
      <c r="Q69" s="223"/>
      <c r="R69" s="223"/>
      <c r="S69" s="223"/>
      <c r="T69" s="223"/>
      <c r="U69" s="223"/>
      <c r="V69" s="223"/>
      <c r="W69" s="223"/>
      <c r="X69" s="223"/>
      <c r="Y69" s="226"/>
      <c r="Z69" s="226"/>
      <c r="AA69" s="226"/>
      <c r="AB69" s="226"/>
      <c r="AC69" s="226"/>
      <c r="AD69" s="226"/>
      <c r="AE69" s="226"/>
      <c r="AF69" s="226"/>
      <c r="AG69" s="226"/>
      <c r="AH69" s="226"/>
      <c r="AI69" s="226"/>
      <c r="AJ69" s="226"/>
      <c r="AK69" s="226"/>
      <c r="AL69" s="226"/>
      <c r="AM69" s="226"/>
      <c r="AN69" s="226"/>
      <c r="AO69" s="226"/>
      <c r="AP69" s="226"/>
      <c r="AQ69" s="226"/>
    </row>
    <row r="70" spans="1:43">
      <c r="A70" s="41" t="s">
        <v>87</v>
      </c>
      <c r="B70" s="20"/>
      <c r="C70" s="17"/>
      <c r="D70" s="180">
        <f t="shared" si="2"/>
        <v>0</v>
      </c>
      <c r="E70" s="16"/>
      <c r="F70" s="17"/>
      <c r="G70" s="181">
        <f t="shared" si="3"/>
        <v>0</v>
      </c>
      <c r="H70" s="20"/>
      <c r="I70" s="17"/>
      <c r="J70" s="180">
        <f t="shared" si="4"/>
        <v>0</v>
      </c>
      <c r="K70" s="193" t="str">
        <f t="shared" si="5"/>
        <v xml:space="preserve"> </v>
      </c>
      <c r="L70" s="194" t="str">
        <f t="shared" si="6"/>
        <v xml:space="preserve"> </v>
      </c>
      <c r="M70" s="195" t="str">
        <f t="shared" si="7"/>
        <v xml:space="preserve"> </v>
      </c>
      <c r="N70" s="196" t="str">
        <f t="shared" si="8"/>
        <v xml:space="preserve"> </v>
      </c>
      <c r="O70" s="193" t="str">
        <f t="shared" si="9"/>
        <v xml:space="preserve"> </v>
      </c>
      <c r="P70" s="194" t="str">
        <f t="shared" si="10"/>
        <v xml:space="preserve"> </v>
      </c>
      <c r="Q70" s="223"/>
      <c r="R70" s="223"/>
      <c r="S70" s="223"/>
      <c r="T70" s="223"/>
      <c r="U70" s="223"/>
      <c r="V70" s="223"/>
      <c r="W70" s="223"/>
      <c r="X70" s="223"/>
      <c r="Y70" s="226"/>
      <c r="Z70" s="226"/>
      <c r="AA70" s="226"/>
      <c r="AB70" s="226"/>
      <c r="AC70" s="226"/>
      <c r="AD70" s="226"/>
      <c r="AE70" s="226"/>
      <c r="AF70" s="226"/>
      <c r="AG70" s="226"/>
      <c r="AH70" s="226"/>
      <c r="AI70" s="226"/>
      <c r="AJ70" s="226"/>
      <c r="AK70" s="226"/>
      <c r="AL70" s="226"/>
      <c r="AM70" s="226"/>
      <c r="AN70" s="226"/>
      <c r="AO70" s="226"/>
      <c r="AP70" s="226"/>
      <c r="AQ70" s="226"/>
    </row>
    <row r="71" spans="1:43">
      <c r="A71" s="41" t="s">
        <v>88</v>
      </c>
      <c r="B71" s="20"/>
      <c r="C71" s="17"/>
      <c r="D71" s="180">
        <f t="shared" ref="D71:D79" si="11">IF($C$80&lt;&gt;0,C71/$C$80*100,0)</f>
        <v>0</v>
      </c>
      <c r="E71" s="16"/>
      <c r="F71" s="17"/>
      <c r="G71" s="181">
        <f t="shared" ref="G71:G80" si="12">IF($F$80&lt;&gt;0,F71/$F$80*100,0)</f>
        <v>0</v>
      </c>
      <c r="H71" s="20"/>
      <c r="I71" s="17"/>
      <c r="J71" s="180">
        <f t="shared" ref="J71:J80" si="13">IF($I$80&lt;&gt;0,I71/$I$80*100,0)</f>
        <v>0</v>
      </c>
      <c r="K71" s="193" t="str">
        <f t="shared" ref="K71:K80" si="14">IF(OR(B71&lt;&gt;0)*(E71&lt;&gt;0),B71/E71*100," ")</f>
        <v xml:space="preserve"> </v>
      </c>
      <c r="L71" s="194" t="str">
        <f t="shared" ref="L71:L80" si="15">IF(OR(C71&lt;&gt;0)*(F71&lt;&gt;0),C71/F71*100," ")</f>
        <v xml:space="preserve"> </v>
      </c>
      <c r="M71" s="195" t="str">
        <f t="shared" ref="M71:M80" si="16">IF(OR(B71&lt;&gt;0)*(H71&lt;&gt;0),B71/H71*100," ")</f>
        <v xml:space="preserve"> </v>
      </c>
      <c r="N71" s="196" t="str">
        <f t="shared" ref="N71:N80" si="17">IF(OR(C71&lt;&gt;0)*(I71&lt;&gt;0),C71/I71*100," ")</f>
        <v xml:space="preserve"> </v>
      </c>
      <c r="O71" s="193" t="str">
        <f t="shared" ref="O71:O80" si="18">IF(OR(E71&lt;&gt;0)*(H71&lt;&gt;0),E71/H71*100," ")</f>
        <v xml:space="preserve"> </v>
      </c>
      <c r="P71" s="194" t="str">
        <f t="shared" ref="P71:P80" si="19">IF(OR(F71&lt;&gt;0)*(I71&lt;&gt;0),F71/I71*100," ")</f>
        <v xml:space="preserve"> </v>
      </c>
      <c r="Q71" s="223"/>
      <c r="R71" s="223"/>
      <c r="S71" s="223"/>
      <c r="T71" s="223"/>
      <c r="U71" s="223"/>
      <c r="V71" s="223"/>
      <c r="W71" s="223"/>
      <c r="X71" s="223"/>
      <c r="Y71" s="226"/>
      <c r="Z71" s="226"/>
      <c r="AA71" s="226"/>
      <c r="AB71" s="226"/>
      <c r="AC71" s="226"/>
      <c r="AD71" s="226"/>
      <c r="AE71" s="226"/>
      <c r="AF71" s="226"/>
      <c r="AG71" s="226"/>
      <c r="AH71" s="226"/>
      <c r="AI71" s="226"/>
      <c r="AJ71" s="226"/>
      <c r="AK71" s="226"/>
      <c r="AL71" s="226"/>
      <c r="AM71" s="226"/>
      <c r="AN71" s="226"/>
      <c r="AO71" s="226"/>
      <c r="AP71" s="226"/>
      <c r="AQ71" s="226"/>
    </row>
    <row r="72" spans="1:43">
      <c r="A72" s="41" t="s">
        <v>89</v>
      </c>
      <c r="B72" s="20"/>
      <c r="C72" s="17"/>
      <c r="D72" s="180">
        <f t="shared" si="11"/>
        <v>0</v>
      </c>
      <c r="E72" s="16"/>
      <c r="F72" s="17"/>
      <c r="G72" s="181">
        <f t="shared" si="12"/>
        <v>0</v>
      </c>
      <c r="H72" s="20"/>
      <c r="I72" s="17"/>
      <c r="J72" s="180">
        <f t="shared" si="13"/>
        <v>0</v>
      </c>
      <c r="K72" s="193" t="str">
        <f t="shared" si="14"/>
        <v xml:space="preserve"> </v>
      </c>
      <c r="L72" s="194" t="str">
        <f t="shared" si="15"/>
        <v xml:space="preserve"> </v>
      </c>
      <c r="M72" s="195" t="str">
        <f t="shared" si="16"/>
        <v xml:space="preserve"> </v>
      </c>
      <c r="N72" s="196" t="str">
        <f t="shared" si="17"/>
        <v xml:space="preserve"> </v>
      </c>
      <c r="O72" s="193" t="str">
        <f t="shared" si="18"/>
        <v xml:space="preserve"> </v>
      </c>
      <c r="P72" s="194" t="str">
        <f t="shared" si="19"/>
        <v xml:space="preserve"> </v>
      </c>
      <c r="Q72" s="223"/>
      <c r="R72" s="223"/>
      <c r="S72" s="223"/>
      <c r="T72" s="223"/>
      <c r="U72" s="223"/>
      <c r="V72" s="223"/>
      <c r="W72" s="223"/>
      <c r="X72" s="223"/>
      <c r="Y72" s="226"/>
      <c r="Z72" s="226"/>
      <c r="AA72" s="226"/>
      <c r="AB72" s="226"/>
      <c r="AC72" s="226"/>
      <c r="AD72" s="226"/>
      <c r="AE72" s="226"/>
      <c r="AF72" s="226"/>
      <c r="AG72" s="226"/>
      <c r="AH72" s="226"/>
      <c r="AI72" s="226"/>
      <c r="AJ72" s="226"/>
      <c r="AK72" s="226"/>
      <c r="AL72" s="226"/>
      <c r="AM72" s="226"/>
      <c r="AN72" s="226"/>
      <c r="AO72" s="226"/>
      <c r="AP72" s="226"/>
      <c r="AQ72" s="226"/>
    </row>
    <row r="73" spans="1:43" ht="17.25" customHeight="1">
      <c r="A73" s="42" t="s">
        <v>90</v>
      </c>
      <c r="B73" s="20"/>
      <c r="C73" s="17"/>
      <c r="D73" s="180">
        <f t="shared" si="11"/>
        <v>0</v>
      </c>
      <c r="E73" s="16"/>
      <c r="F73" s="17"/>
      <c r="G73" s="181">
        <f t="shared" si="12"/>
        <v>0</v>
      </c>
      <c r="H73" s="20">
        <v>2</v>
      </c>
      <c r="I73" s="17">
        <v>12</v>
      </c>
      <c r="J73" s="180">
        <f t="shared" si="13"/>
        <v>8.3108248493662995E-2</v>
      </c>
      <c r="K73" s="193" t="str">
        <f t="shared" si="14"/>
        <v xml:space="preserve"> </v>
      </c>
      <c r="L73" s="194" t="str">
        <f t="shared" si="15"/>
        <v xml:space="preserve"> </v>
      </c>
      <c r="M73" s="195" t="str">
        <f t="shared" si="16"/>
        <v xml:space="preserve"> </v>
      </c>
      <c r="N73" s="196" t="str">
        <f t="shared" si="17"/>
        <v xml:space="preserve"> </v>
      </c>
      <c r="O73" s="193" t="str">
        <f t="shared" si="18"/>
        <v xml:space="preserve"> </v>
      </c>
      <c r="P73" s="194" t="str">
        <f t="shared" si="19"/>
        <v xml:space="preserve"> </v>
      </c>
      <c r="Q73" s="223"/>
      <c r="R73" s="223"/>
      <c r="S73" s="223"/>
      <c r="T73" s="223"/>
      <c r="U73" s="223"/>
      <c r="V73" s="223"/>
      <c r="W73" s="223"/>
      <c r="X73" s="223"/>
      <c r="Y73" s="226"/>
      <c r="Z73" s="226"/>
      <c r="AA73" s="226"/>
      <c r="AB73" s="226"/>
      <c r="AC73" s="226"/>
      <c r="AD73" s="226"/>
      <c r="AE73" s="226"/>
      <c r="AF73" s="226"/>
      <c r="AG73" s="226"/>
      <c r="AH73" s="226"/>
      <c r="AI73" s="226"/>
      <c r="AJ73" s="226"/>
      <c r="AK73" s="226"/>
      <c r="AL73" s="226"/>
      <c r="AM73" s="226"/>
      <c r="AN73" s="226"/>
      <c r="AO73" s="226"/>
      <c r="AP73" s="226"/>
      <c r="AQ73" s="226"/>
    </row>
    <row r="74" spans="1:43" ht="17.25" customHeight="1">
      <c r="A74" s="42" t="s">
        <v>91</v>
      </c>
      <c r="B74" s="20"/>
      <c r="C74" s="17"/>
      <c r="D74" s="180">
        <f t="shared" si="11"/>
        <v>0</v>
      </c>
      <c r="E74" s="16"/>
      <c r="F74" s="17"/>
      <c r="G74" s="181">
        <f t="shared" si="12"/>
        <v>0</v>
      </c>
      <c r="H74" s="20">
        <v>4</v>
      </c>
      <c r="I74" s="17">
        <v>28</v>
      </c>
      <c r="J74" s="180">
        <f t="shared" si="13"/>
        <v>0.19391924648521366</v>
      </c>
      <c r="K74" s="193" t="str">
        <f t="shared" si="14"/>
        <v xml:space="preserve"> </v>
      </c>
      <c r="L74" s="194" t="str">
        <f t="shared" si="15"/>
        <v xml:space="preserve"> </v>
      </c>
      <c r="M74" s="195" t="str">
        <f t="shared" si="16"/>
        <v xml:space="preserve"> </v>
      </c>
      <c r="N74" s="196" t="str">
        <f t="shared" si="17"/>
        <v xml:space="preserve"> </v>
      </c>
      <c r="O74" s="193" t="str">
        <f t="shared" si="18"/>
        <v xml:space="preserve"> </v>
      </c>
      <c r="P74" s="194" t="str">
        <f t="shared" si="19"/>
        <v xml:space="preserve"> </v>
      </c>
      <c r="Q74" s="223"/>
      <c r="R74" s="223"/>
      <c r="S74" s="223"/>
      <c r="T74" s="223"/>
      <c r="U74" s="223"/>
      <c r="V74" s="223"/>
      <c r="W74" s="223"/>
      <c r="X74" s="223"/>
      <c r="Y74" s="226"/>
      <c r="Z74" s="226"/>
      <c r="AA74" s="226"/>
      <c r="AB74" s="226"/>
      <c r="AC74" s="226"/>
      <c r="AD74" s="226"/>
      <c r="AE74" s="226"/>
      <c r="AF74" s="226"/>
      <c r="AG74" s="226"/>
      <c r="AH74" s="226"/>
      <c r="AI74" s="226"/>
      <c r="AJ74" s="226"/>
      <c r="AK74" s="226"/>
      <c r="AL74" s="226"/>
      <c r="AM74" s="226"/>
      <c r="AN74" s="226"/>
      <c r="AO74" s="226"/>
      <c r="AP74" s="226"/>
      <c r="AQ74" s="226"/>
    </row>
    <row r="75" spans="1:43">
      <c r="A75" s="41" t="s">
        <v>92</v>
      </c>
      <c r="B75" s="20"/>
      <c r="C75" s="17"/>
      <c r="D75" s="180">
        <f t="shared" si="11"/>
        <v>0</v>
      </c>
      <c r="E75" s="16"/>
      <c r="F75" s="17"/>
      <c r="G75" s="181">
        <f t="shared" si="12"/>
        <v>0</v>
      </c>
      <c r="H75" s="20"/>
      <c r="I75" s="17"/>
      <c r="J75" s="180">
        <f t="shared" si="13"/>
        <v>0</v>
      </c>
      <c r="K75" s="193" t="str">
        <f t="shared" si="14"/>
        <v xml:space="preserve"> </v>
      </c>
      <c r="L75" s="194" t="str">
        <f t="shared" si="15"/>
        <v xml:space="preserve"> </v>
      </c>
      <c r="M75" s="195" t="str">
        <f t="shared" si="16"/>
        <v xml:space="preserve"> </v>
      </c>
      <c r="N75" s="196" t="str">
        <f t="shared" si="17"/>
        <v xml:space="preserve"> </v>
      </c>
      <c r="O75" s="193" t="str">
        <f t="shared" si="18"/>
        <v xml:space="preserve"> </v>
      </c>
      <c r="P75" s="194" t="str">
        <f t="shared" si="19"/>
        <v xml:space="preserve"> </v>
      </c>
      <c r="Q75" s="223"/>
      <c r="R75" s="223"/>
      <c r="S75" s="223"/>
      <c r="T75" s="223"/>
      <c r="U75" s="223"/>
      <c r="V75" s="223"/>
      <c r="W75" s="223"/>
      <c r="X75" s="223"/>
      <c r="Y75" s="226"/>
      <c r="Z75" s="226"/>
      <c r="AA75" s="226"/>
      <c r="AB75" s="226"/>
      <c r="AC75" s="226"/>
      <c r="AD75" s="226"/>
      <c r="AE75" s="226"/>
      <c r="AF75" s="226"/>
      <c r="AG75" s="226"/>
      <c r="AH75" s="226"/>
      <c r="AI75" s="226"/>
      <c r="AJ75" s="226"/>
      <c r="AK75" s="226"/>
      <c r="AL75" s="226"/>
      <c r="AM75" s="226"/>
      <c r="AN75" s="226"/>
      <c r="AO75" s="226"/>
      <c r="AP75" s="226"/>
      <c r="AQ75" s="226"/>
    </row>
    <row r="76" spans="1:43">
      <c r="A76" s="41" t="s">
        <v>41</v>
      </c>
      <c r="B76" s="20"/>
      <c r="C76" s="17"/>
      <c r="D76" s="180">
        <f t="shared" si="11"/>
        <v>0</v>
      </c>
      <c r="E76" s="16"/>
      <c r="F76" s="17"/>
      <c r="G76" s="181">
        <f t="shared" si="12"/>
        <v>0</v>
      </c>
      <c r="H76" s="20"/>
      <c r="I76" s="17"/>
      <c r="J76" s="180">
        <f t="shared" si="13"/>
        <v>0</v>
      </c>
      <c r="K76" s="193" t="str">
        <f t="shared" si="14"/>
        <v xml:space="preserve"> </v>
      </c>
      <c r="L76" s="194" t="str">
        <f t="shared" si="15"/>
        <v xml:space="preserve"> </v>
      </c>
      <c r="M76" s="195" t="str">
        <f t="shared" si="16"/>
        <v xml:space="preserve"> </v>
      </c>
      <c r="N76" s="196" t="str">
        <f t="shared" si="17"/>
        <v xml:space="preserve"> </v>
      </c>
      <c r="O76" s="193" t="str">
        <f t="shared" si="18"/>
        <v xml:space="preserve"> </v>
      </c>
      <c r="P76" s="194" t="str">
        <f t="shared" si="19"/>
        <v xml:space="preserve"> </v>
      </c>
      <c r="Q76" s="223"/>
      <c r="R76" s="223"/>
      <c r="S76" s="223"/>
      <c r="T76" s="223"/>
      <c r="U76" s="223"/>
      <c r="V76" s="223"/>
      <c r="W76" s="223"/>
      <c r="X76" s="223"/>
      <c r="Y76" s="226"/>
      <c r="Z76" s="226"/>
      <c r="AA76" s="226"/>
      <c r="AB76" s="226"/>
      <c r="AC76" s="226"/>
      <c r="AD76" s="226"/>
      <c r="AE76" s="226"/>
      <c r="AF76" s="226"/>
      <c r="AG76" s="226"/>
      <c r="AH76" s="226"/>
      <c r="AI76" s="226"/>
      <c r="AJ76" s="226"/>
      <c r="AK76" s="226"/>
      <c r="AL76" s="226"/>
      <c r="AM76" s="226"/>
      <c r="AN76" s="226"/>
      <c r="AO76" s="226"/>
      <c r="AP76" s="226"/>
      <c r="AQ76" s="226"/>
    </row>
    <row r="77" spans="1:43" ht="15.75" thickBot="1">
      <c r="A77" s="43" t="s">
        <v>94</v>
      </c>
      <c r="B77" s="44"/>
      <c r="C77" s="45"/>
      <c r="D77" s="183">
        <f t="shared" si="11"/>
        <v>0</v>
      </c>
      <c r="E77" s="46"/>
      <c r="F77" s="45"/>
      <c r="G77" s="184">
        <f t="shared" si="12"/>
        <v>0</v>
      </c>
      <c r="H77" s="44"/>
      <c r="I77" s="45"/>
      <c r="J77" s="183">
        <f t="shared" si="13"/>
        <v>0</v>
      </c>
      <c r="K77" s="197" t="str">
        <f t="shared" si="14"/>
        <v xml:space="preserve"> </v>
      </c>
      <c r="L77" s="198" t="str">
        <f t="shared" si="15"/>
        <v xml:space="preserve"> </v>
      </c>
      <c r="M77" s="199" t="str">
        <f t="shared" si="16"/>
        <v xml:space="preserve"> </v>
      </c>
      <c r="N77" s="200" t="str">
        <f t="shared" si="17"/>
        <v xml:space="preserve"> </v>
      </c>
      <c r="O77" s="197" t="str">
        <f t="shared" si="18"/>
        <v xml:space="preserve"> </v>
      </c>
      <c r="P77" s="198" t="str">
        <f t="shared" si="19"/>
        <v xml:space="preserve"> </v>
      </c>
      <c r="Q77" s="223"/>
      <c r="R77" s="223"/>
      <c r="S77" s="223"/>
      <c r="T77" s="223"/>
      <c r="U77" s="223"/>
      <c r="V77" s="223"/>
      <c r="W77" s="223"/>
      <c r="X77" s="223"/>
      <c r="Y77" s="226"/>
      <c r="Z77" s="226"/>
      <c r="AA77" s="226"/>
      <c r="AB77" s="226"/>
      <c r="AC77" s="226"/>
      <c r="AD77" s="226"/>
      <c r="AE77" s="226"/>
      <c r="AF77" s="226"/>
      <c r="AG77" s="226"/>
      <c r="AH77" s="226"/>
      <c r="AI77" s="226"/>
      <c r="AJ77" s="226"/>
      <c r="AK77" s="226"/>
      <c r="AL77" s="226"/>
      <c r="AM77" s="226"/>
      <c r="AN77" s="226"/>
      <c r="AO77" s="226"/>
      <c r="AP77" s="226"/>
      <c r="AQ77" s="226"/>
    </row>
    <row r="78" spans="1:43" ht="16.5" thickBot="1">
      <c r="A78" s="47" t="s">
        <v>95</v>
      </c>
      <c r="B78" s="48">
        <v>186</v>
      </c>
      <c r="C78" s="47">
        <v>1309</v>
      </c>
      <c r="D78" s="182">
        <f t="shared" si="11"/>
        <v>43.955674949630627</v>
      </c>
      <c r="E78" s="47">
        <v>21</v>
      </c>
      <c r="F78" s="48">
        <v>1309</v>
      </c>
      <c r="G78" s="182">
        <f t="shared" si="12"/>
        <v>43.955674949630627</v>
      </c>
      <c r="H78" s="48">
        <v>3197</v>
      </c>
      <c r="I78" s="47">
        <v>11925</v>
      </c>
      <c r="J78" s="182">
        <f t="shared" si="13"/>
        <v>82.588821940577603</v>
      </c>
      <c r="K78" s="202">
        <f t="shared" si="14"/>
        <v>885.71428571428578</v>
      </c>
      <c r="L78" s="203">
        <f t="shared" si="15"/>
        <v>100</v>
      </c>
      <c r="M78" s="204">
        <f t="shared" si="16"/>
        <v>5.8179543321864253</v>
      </c>
      <c r="N78" s="205">
        <f t="shared" si="17"/>
        <v>10.976939203354299</v>
      </c>
      <c r="O78" s="202">
        <f t="shared" si="18"/>
        <v>0.65686581169846736</v>
      </c>
      <c r="P78" s="203">
        <f t="shared" si="19"/>
        <v>10.976939203354299</v>
      </c>
      <c r="Q78" s="223"/>
      <c r="R78" s="223"/>
      <c r="S78" s="223"/>
      <c r="T78" s="223"/>
      <c r="U78" s="223"/>
      <c r="V78" s="223"/>
      <c r="W78" s="223"/>
      <c r="X78" s="223"/>
      <c r="Y78" s="226"/>
      <c r="Z78" s="226"/>
      <c r="AA78" s="226"/>
      <c r="AB78" s="226"/>
      <c r="AC78" s="226"/>
      <c r="AD78" s="226"/>
      <c r="AE78" s="226"/>
      <c r="AF78" s="226"/>
      <c r="AG78" s="226"/>
      <c r="AH78" s="226"/>
      <c r="AI78" s="226"/>
      <c r="AJ78" s="226"/>
      <c r="AK78" s="226"/>
      <c r="AL78" s="226"/>
      <c r="AM78" s="226"/>
      <c r="AN78" s="226"/>
      <c r="AO78" s="226"/>
      <c r="AP78" s="226"/>
      <c r="AQ78" s="226"/>
    </row>
    <row r="79" spans="1:43" ht="16.5" thickBot="1">
      <c r="A79" s="49" t="s">
        <v>96</v>
      </c>
      <c r="B79" s="50">
        <v>585</v>
      </c>
      <c r="C79" s="201">
        <v>1669</v>
      </c>
      <c r="D79" s="182">
        <f t="shared" si="11"/>
        <v>56.044325050369373</v>
      </c>
      <c r="E79" s="51">
        <v>71</v>
      </c>
      <c r="F79" s="47">
        <v>1669</v>
      </c>
      <c r="G79" s="185">
        <f t="shared" si="12"/>
        <v>56.044325050369373</v>
      </c>
      <c r="H79" s="50">
        <v>720</v>
      </c>
      <c r="I79" s="201">
        <v>2514</v>
      </c>
      <c r="J79" s="182">
        <f t="shared" si="13"/>
        <v>17.411178059422397</v>
      </c>
      <c r="K79" s="206">
        <f t="shared" si="14"/>
        <v>823.94366197183103</v>
      </c>
      <c r="L79" s="207">
        <f t="shared" si="15"/>
        <v>100</v>
      </c>
      <c r="M79" s="208">
        <f t="shared" si="16"/>
        <v>81.25</v>
      </c>
      <c r="N79" s="209">
        <f t="shared" si="17"/>
        <v>66.388225934765316</v>
      </c>
      <c r="O79" s="206">
        <f t="shared" si="18"/>
        <v>9.8611111111111107</v>
      </c>
      <c r="P79" s="207">
        <f t="shared" si="19"/>
        <v>66.388225934765316</v>
      </c>
      <c r="Q79" s="223"/>
      <c r="R79" s="223"/>
      <c r="S79" s="223"/>
      <c r="T79" s="223"/>
      <c r="U79" s="223"/>
      <c r="V79" s="223"/>
      <c r="W79" s="223"/>
      <c r="X79" s="223"/>
      <c r="Y79" s="226"/>
      <c r="Z79" s="226"/>
      <c r="AA79" s="226"/>
      <c r="AB79" s="226"/>
      <c r="AC79" s="226"/>
      <c r="AD79" s="226"/>
      <c r="AE79" s="226"/>
      <c r="AF79" s="226"/>
      <c r="AG79" s="226"/>
      <c r="AH79" s="226"/>
      <c r="AI79" s="226"/>
      <c r="AJ79" s="226"/>
      <c r="AK79" s="226"/>
      <c r="AL79" s="226"/>
      <c r="AM79" s="226"/>
      <c r="AN79" s="226"/>
      <c r="AO79" s="226"/>
      <c r="AP79" s="226"/>
      <c r="AQ79" s="226"/>
    </row>
    <row r="80" spans="1:43" ht="16.5" thickBot="1">
      <c r="A80" s="47" t="s">
        <v>97</v>
      </c>
      <c r="B80" s="52">
        <v>771</v>
      </c>
      <c r="C80" s="47">
        <v>2978</v>
      </c>
      <c r="D80" s="53">
        <v>100</v>
      </c>
      <c r="E80" s="47">
        <v>92</v>
      </c>
      <c r="F80" s="52">
        <v>2978</v>
      </c>
      <c r="G80" s="182">
        <f t="shared" si="12"/>
        <v>100</v>
      </c>
      <c r="H80" s="52">
        <v>3917</v>
      </c>
      <c r="I80" s="47">
        <v>14439</v>
      </c>
      <c r="J80" s="182">
        <f t="shared" si="13"/>
        <v>100</v>
      </c>
      <c r="K80" s="210">
        <f t="shared" si="14"/>
        <v>838.04347826086951</v>
      </c>
      <c r="L80" s="211">
        <f t="shared" si="15"/>
        <v>100</v>
      </c>
      <c r="M80" s="212">
        <f t="shared" si="16"/>
        <v>19.683431197344905</v>
      </c>
      <c r="N80" s="213">
        <f t="shared" si="17"/>
        <v>20.624697001177367</v>
      </c>
      <c r="O80" s="210">
        <f t="shared" si="18"/>
        <v>2.3487362777635945</v>
      </c>
      <c r="P80" s="211">
        <f t="shared" si="19"/>
        <v>20.624697001177367</v>
      </c>
      <c r="Q80" s="223"/>
      <c r="R80" s="223"/>
      <c r="S80" s="223"/>
      <c r="T80" s="223"/>
      <c r="U80" s="223"/>
      <c r="V80" s="223"/>
      <c r="W80" s="223"/>
      <c r="X80" s="223"/>
      <c r="Y80" s="226"/>
      <c r="Z80" s="226"/>
      <c r="AA80" s="226"/>
      <c r="AB80" s="226"/>
      <c r="AC80" s="226"/>
      <c r="AD80" s="226"/>
      <c r="AE80" s="226"/>
      <c r="AF80" s="226"/>
      <c r="AG80" s="226"/>
      <c r="AH80" s="226"/>
      <c r="AI80" s="226"/>
      <c r="AJ80" s="226"/>
      <c r="AK80" s="226"/>
      <c r="AL80" s="226"/>
      <c r="AM80" s="226"/>
      <c r="AN80" s="226"/>
      <c r="AO80" s="226"/>
      <c r="AP80" s="226"/>
      <c r="AQ80" s="226"/>
    </row>
  </sheetData>
  <mergeCells count="7">
    <mergeCell ref="A1:P3"/>
    <mergeCell ref="B4:D4"/>
    <mergeCell ref="E4:G4"/>
    <mergeCell ref="H4:J4"/>
    <mergeCell ref="K4:L4"/>
    <mergeCell ref="M4:N4"/>
    <mergeCell ref="O4:P4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2021-05-07T11:24:15Z</dcterms:modified>
</cp:coreProperties>
</file>