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ocuments\STATISTIKA\"/>
    </mc:Choice>
  </mc:AlternateContent>
  <xr:revisionPtr revIDLastSave="0" documentId="13_ncr:1_{8FAE40B3-4687-428D-8154-46C89FB8AB4F}" xr6:coauthVersionLast="45" xr6:coauthVersionMax="45" xr10:uidLastSave="{00000000-0000-0000-0000-000000000000}"/>
  <bookViews>
    <workbookView xWindow="-120" yWindow="-120" windowWidth="25440" windowHeight="15390" tabRatio="701" activeTab="2" xr2:uid="{00000000-000D-0000-FFFF-FFFF00000000}"/>
  </bookViews>
  <sheets>
    <sheet name=" " sheetId="2" r:id="rId1"/>
    <sheet name="Po kapacitetima" sheetId="3" r:id="rId2"/>
    <sheet name="Po zemljama" sheetId="4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O25" i="3" l="1"/>
  <c r="O28" i="3"/>
  <c r="N25" i="3"/>
  <c r="N26" i="3"/>
  <c r="N28" i="3"/>
  <c r="M25" i="3"/>
  <c r="M26" i="3"/>
  <c r="M27" i="3"/>
  <c r="M28" i="3"/>
  <c r="P15" i="3"/>
  <c r="M15" i="3"/>
  <c r="P14" i="3"/>
  <c r="O14" i="3"/>
  <c r="P13" i="3"/>
  <c r="O13" i="3"/>
  <c r="N13" i="3"/>
  <c r="M13" i="3"/>
  <c r="E36" i="3" l="1"/>
  <c r="H40" i="3" l="1"/>
  <c r="G40" i="3"/>
  <c r="D40" i="3"/>
  <c r="C40" i="3"/>
  <c r="H39" i="3"/>
  <c r="G39" i="3"/>
  <c r="D39" i="3"/>
  <c r="C39" i="3"/>
  <c r="I38" i="3"/>
  <c r="I40" i="3" s="1"/>
  <c r="E38" i="3"/>
  <c r="I37" i="3"/>
  <c r="E37" i="3"/>
  <c r="I36" i="3"/>
  <c r="G41" i="3" s="1"/>
  <c r="E40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I28" i="3" s="1"/>
  <c r="E26" i="3"/>
  <c r="I25" i="3"/>
  <c r="E25" i="3"/>
  <c r="I24" i="3"/>
  <c r="G29" i="3" s="1"/>
  <c r="I29" i="3" s="1"/>
  <c r="E24" i="3"/>
  <c r="C29" i="3" s="1"/>
  <c r="E29" i="3" s="1"/>
  <c r="H22" i="3"/>
  <c r="G22" i="3"/>
  <c r="D22" i="3"/>
  <c r="C22" i="3"/>
  <c r="H21" i="3"/>
  <c r="G21" i="3"/>
  <c r="D21" i="3"/>
  <c r="C21" i="3"/>
  <c r="I20" i="3"/>
  <c r="O26" i="3" s="1"/>
  <c r="E20" i="3"/>
  <c r="O15" i="3" s="1"/>
  <c r="I19" i="3"/>
  <c r="E19" i="3"/>
  <c r="I18" i="3"/>
  <c r="E18" i="3"/>
  <c r="D23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G17" i="3" s="1"/>
  <c r="E12" i="3"/>
  <c r="H10" i="3"/>
  <c r="G10" i="3"/>
  <c r="D10" i="3"/>
  <c r="C10" i="3"/>
  <c r="H9" i="3"/>
  <c r="G9" i="3"/>
  <c r="D9" i="3"/>
  <c r="C9" i="3"/>
  <c r="I8" i="3"/>
  <c r="E8" i="3"/>
  <c r="I7" i="3"/>
  <c r="E7" i="3"/>
  <c r="M14" i="3" s="1"/>
  <c r="I6" i="3"/>
  <c r="E6" i="3"/>
  <c r="D11" i="3" s="1"/>
  <c r="E16" i="3" l="1"/>
  <c r="G34" i="3"/>
  <c r="I9" i="3"/>
  <c r="G33" i="3"/>
  <c r="D34" i="3"/>
  <c r="E21" i="3"/>
  <c r="I31" i="3"/>
  <c r="I21" i="3"/>
  <c r="H29" i="3"/>
  <c r="E9" i="3"/>
  <c r="I32" i="3"/>
  <c r="E31" i="3"/>
  <c r="H17" i="3"/>
  <c r="I17" i="3" s="1"/>
  <c r="C34" i="3"/>
  <c r="H41" i="3"/>
  <c r="I41" i="3" s="1"/>
  <c r="H34" i="3"/>
  <c r="H45" i="3"/>
  <c r="H46" i="3"/>
  <c r="C46" i="3"/>
  <c r="E42" i="3"/>
  <c r="F6" i="3" s="1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E11" i="3" s="1"/>
  <c r="H11" i="3"/>
  <c r="E15" i="3"/>
  <c r="E22" i="3"/>
  <c r="C23" i="3"/>
  <c r="E23" i="3" s="1"/>
  <c r="H23" i="3"/>
  <c r="E27" i="3"/>
  <c r="C33" i="3"/>
  <c r="H33" i="3"/>
  <c r="E39" i="3"/>
  <c r="G42" i="3"/>
  <c r="E10" i="3"/>
  <c r="I16" i="3"/>
  <c r="D33" i="3"/>
  <c r="J26" i="3" l="1"/>
  <c r="J38" i="3"/>
  <c r="F12" i="3"/>
  <c r="D47" i="3"/>
  <c r="F36" i="3"/>
  <c r="I39" i="3" s="1"/>
  <c r="F20" i="3"/>
  <c r="F18" i="3"/>
  <c r="F7" i="3"/>
  <c r="F26" i="3"/>
  <c r="F8" i="3"/>
  <c r="E17" i="3"/>
  <c r="F24" i="3"/>
  <c r="I27" i="3" s="1"/>
  <c r="J7" i="3"/>
  <c r="F38" i="3"/>
  <c r="C47" i="3"/>
  <c r="E41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6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<sst xmlns="http://schemas.openxmlformats.org/spreadsheetml/2006/main" count="553" uniqueCount="108">
  <si>
    <t>Izvještaj sastavila: Eva Kraljić</t>
  </si>
  <si>
    <t>IZVJEŠTAJ PO KAPACITETIMA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</si>
  <si>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</si>
  <si>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</si>
  <si>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</si>
  <si>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</si>
  <si>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</si>
  <si>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</si>
  <si>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</si>
  <si>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</si>
  <si>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</si>
  <si>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</si>
  <si>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</si>
  <si>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INDEKS 21/20</t>
  </si>
  <si>
    <t>INDEKS 21/19</t>
  </si>
  <si>
    <t>OBJEKTI U DOMAĆINSTVU</t>
  </si>
  <si>
    <t>OSTALI UGOSTITELJSKI OBJEKTI ZA SMJEŠTAJ</t>
  </si>
  <si>
    <t>KAMPOVI</t>
  </si>
  <si>
    <t>KOMERCIJALNI UKUPNO</t>
  </si>
  <si>
    <t>NEKOMERCIJALNI SMJEŠTAJ</t>
  </si>
  <si>
    <t>TURISTIČKI PROMET PO ZEMLJAMA</t>
  </si>
  <si>
    <t>ZEMLJA</t>
  </si>
  <si>
    <t>INDEKS21/20</t>
  </si>
  <si>
    <t>INDEKS 20/19</t>
  </si>
  <si>
    <t>dolasci</t>
  </si>
  <si>
    <t>noćenja</t>
  </si>
  <si>
    <t xml:space="preserve"> % noćenja</t>
  </si>
  <si>
    <t>B i H</t>
  </si>
  <si>
    <t>Kosovo</t>
  </si>
  <si>
    <t>Švicarska</t>
  </si>
  <si>
    <t xml:space="preserve"> </t>
  </si>
  <si>
    <t>Slovenija</t>
  </si>
  <si>
    <t>Estonija</t>
  </si>
  <si>
    <t>Njemačka</t>
  </si>
  <si>
    <t>Norveška</t>
  </si>
  <si>
    <t>Ujedinjeno Kraljevstvo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</si>
  <si>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</si>
  <si>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</si>
  <si>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</si>
  <si>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</si>
  <si>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</si>
  <si>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</si>
  <si>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</si>
  <si>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</si>
  <si>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</si>
  <si>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</si>
  <si>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</si>
  <si>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</si>
  <si>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</si>
  <si>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</si>
  <si>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</si>
  <si>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</si>
  <si>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</si>
  <si>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</si>
  <si>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</si>
  <si>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</si>
  <si>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Luxemburg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</si>
  <si>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</si>
  <si>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</si>
  <si>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</si>
  <si>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</si>
  <si>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</si>
  <si>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</si>
  <si>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</si>
  <si>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</si>
  <si>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</si>
  <si>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</si>
  <si>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</si>
  <si>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</si>
  <si>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 xml:space="preserve">Ukrajina </t>
  </si>
  <si>
    <t>Ostale eur. zemlje</t>
  </si>
  <si>
    <t>Južnoafrička Republika</t>
  </si>
  <si>
    <t>Maroko</t>
  </si>
  <si>
    <t>Tunis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</si>
  <si>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</si>
  <si>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</si>
  <si>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</si>
  <si>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</si>
  <si>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</si>
  <si>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</si>
  <si>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</si>
  <si>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</si>
  <si>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</si>
  <si>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</si>
  <si>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</si>
  <si>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</si>
  <si>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Kina</t>
  </si>
  <si>
    <t>Koreja, Republika</t>
  </si>
  <si>
    <t>Kuvajt</t>
  </si>
  <si>
    <t>Oman</t>
  </si>
  <si>
    <t>Tajland</t>
  </si>
  <si>
    <t>Tajvan</t>
  </si>
  <si>
    <t>Ujedinjeni Arapski Emirati</t>
  </si>
  <si>
    <t>Ost.azijske zemlje</t>
  </si>
  <si>
    <t>Australija</t>
  </si>
  <si>
    <t>Novi Zeland</t>
  </si>
  <si>
    <t>Ost. zemlje Oceanije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</si>
  <si>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</si>
  <si>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</si>
  <si>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</si>
  <si>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</si>
  <si>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</si>
  <si>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</si>
  <si>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</si>
  <si>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Ost. afrričke zemlje</t>
  </si>
  <si>
    <t>Ost.zemjle Sj.Amerike</t>
  </si>
  <si>
    <t>Ost.zemlje J.i Sr.Amerike</t>
  </si>
  <si>
    <t>Službena statistika TZO Malinska-Dubašnica,                                                                                                                        po kapacitetima i zemljama, prema podatcima                                                                                                                            iz sustava eVisitor na dan 8.3.2021.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</si>
</sst>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2">
    <font>
      <sz val="11"/>
      <color theme="1"/>
      <name val="Calibri"/>
      <family val="2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42"/>
      <color theme="0"/>
      <name val="Segoe UI"/>
      <family val="2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sz val="1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56">
    <xf numFmtId="0" fontId="0" fillId="0" borderId="0"/>
    <xf numFmtId="0" fontId="3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3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2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9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9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9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4" borderId="0" applyNumberFormat="0" applyBorder="0" applyAlignment="0" applyProtection="0"/>
    <xf numFmtId="0" fontId="1" fillId="28" borderId="0" applyNumberFormat="0" applyBorder="0" applyAlignment="0" applyProtection="0"/>
    <xf numFmtId="0" fontId="29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235">
    <xf numFmtId="0" fontId="0" fillId="0" borderId="0" xfId="0"/>
    <xf numFmtId="0" fontId="4" fillId="0" borderId="0" xfId="0" applyFont="1"/>
    <xf numFmtId="0" fontId="7" fillId="0" borderId="0" xfId="4"/>
    <xf numFmtId="0" fontId="13" fillId="0" borderId="0" xfId="0" applyFont="1"/>
    <xf numFmtId="0" fontId="3" fillId="35" borderId="0" xfId="1" applyFill="1">
      <alignment wrapText="1"/>
    </xf>
    <xf numFmtId="0" fontId="13" fillId="35" borderId="0" xfId="0" applyFont="1" applyFill="1"/>
    <xf numFmtId="0" fontId="5" fillId="35" borderId="0" xfId="5" applyFont="1" applyFill="1" applyAlignment="1">
      <alignment horizontal="left" indent="1"/>
    </xf>
    <xf numFmtId="0" fontId="6" fillId="35" borderId="0" xfId="2" applyFill="1">
      <alignment horizontal="left" wrapText="1" indent="4"/>
    </xf>
    <xf numFmtId="0" fontId="31" fillId="35" borderId="0" xfId="3" applyFont="1" applyFill="1" applyAlignment="1">
      <alignment wrapText="1"/>
    </xf>
    <xf numFmtId="0" fontId="32" fillId="35" borderId="0" xfId="3" applyFont="1" applyFill="1" applyAlignment="1">
      <alignment horizontal="center" wrapText="1"/>
    </xf>
    <xf numFmtId="0" fontId="33" fillId="0" borderId="0" xfId="0" applyFont="1" applyAlignment="1">
      <alignment horizontal="right"/>
    </xf>
    <xf numFmtId="0" fontId="35" fillId="0" borderId="13" xfId="0" applyFont="1" applyBorder="1" applyAlignment="1">
      <alignment horizontal="center" vertical="center" wrapText="1"/>
    </xf>
    <xf numFmtId="0" fontId="35" fillId="0" borderId="15" xfId="0" applyFont="1" applyBorder="1" applyAlignment="1">
      <alignment horizontal="center" vertical="center" wrapText="1"/>
    </xf>
    <xf numFmtId="0" fontId="35" fillId="0" borderId="21" xfId="0" applyFont="1" applyBorder="1" applyAlignment="1">
      <alignment horizontal="center"/>
    </xf>
    <xf numFmtId="0" fontId="35" fillId="0" borderId="22" xfId="0" applyFont="1" applyBorder="1" applyAlignment="1">
      <alignment horizontal="center"/>
    </xf>
    <xf numFmtId="0" fontId="35" fillId="0" borderId="23" xfId="0" applyFont="1" applyBorder="1" applyAlignment="1">
      <alignment horizontal="center"/>
    </xf>
    <xf numFmtId="0" fontId="37" fillId="0" borderId="34" xfId="0" applyFont="1" applyBorder="1" applyAlignment="1">
      <alignment horizontal="center"/>
    </xf>
    <xf numFmtId="0" fontId="0" fillId="0" borderId="29" xfId="0" applyBorder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0" fontId="0" fillId="0" borderId="35" xfId="0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7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7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5" fillId="0" borderId="42" xfId="0" applyFont="1" applyBorder="1" applyAlignment="1">
      <alignment horizontal="center"/>
    </xf>
    <xf numFmtId="0" fontId="35" fillId="0" borderId="43" xfId="0" applyFont="1" applyBorder="1" applyAlignment="1">
      <alignment horizontal="center"/>
    </xf>
    <xf numFmtId="4" fontId="35" fillId="0" borderId="43" xfId="0" applyNumberFormat="1" applyFont="1" applyBorder="1" applyAlignment="1">
      <alignment horizontal="center" wrapText="1"/>
    </xf>
    <xf numFmtId="0" fontId="35" fillId="0" borderId="49" xfId="0" applyFont="1" applyBorder="1" applyAlignment="1">
      <alignment horizontal="center"/>
    </xf>
    <xf numFmtId="4" fontId="35" fillId="0" borderId="44" xfId="0" applyNumberFormat="1" applyFont="1" applyBorder="1" applyAlignment="1">
      <alignment horizontal="center" wrapText="1"/>
    </xf>
    <xf numFmtId="0" fontId="35" fillId="0" borderId="44" xfId="0" applyFont="1" applyBorder="1" applyAlignment="1">
      <alignment horizontal="center"/>
    </xf>
    <xf numFmtId="0" fontId="35" fillId="0" borderId="55" xfId="0" applyFont="1" applyBorder="1"/>
    <xf numFmtId="166" fontId="0" fillId="0" borderId="31" xfId="0" applyNumberFormat="1" applyBorder="1"/>
    <xf numFmtId="0" fontId="35" fillId="0" borderId="55" xfId="0" applyFont="1" applyBorder="1" applyAlignment="1">
      <alignment wrapText="1"/>
    </xf>
    <xf numFmtId="0" fontId="35" fillId="0" borderId="56" xfId="0" applyFont="1" applyBorder="1"/>
    <xf numFmtId="0" fontId="0" fillId="0" borderId="38" xfId="0" applyBorder="1"/>
    <xf numFmtId="0" fontId="0" fillId="0" borderId="39" xfId="0" applyBorder="1"/>
    <xf numFmtId="0" fontId="0" fillId="0" borderId="57" xfId="0" applyBorder="1"/>
    <xf numFmtId="166" fontId="0" fillId="0" borderId="57" xfId="0" applyNumberFormat="1" applyBorder="1"/>
    <xf numFmtId="166" fontId="0" fillId="0" borderId="40" xfId="0" applyNumberFormat="1" applyBorder="1"/>
    <xf numFmtId="166" fontId="0" fillId="0" borderId="38" xfId="0" applyNumberFormat="1" applyBorder="1"/>
    <xf numFmtId="166" fontId="0" fillId="0" borderId="39" xfId="0" applyNumberFormat="1" applyBorder="1"/>
    <xf numFmtId="0" fontId="43" fillId="36" borderId="58" xfId="0" applyFont="1" applyFill="1" applyBorder="1"/>
    <xf numFmtId="0" fontId="43" fillId="36" borderId="14" xfId="0" applyFont="1" applyFill="1" applyBorder="1"/>
    <xf numFmtId="4" fontId="43" fillId="36" borderId="14" xfId="0" applyNumberFormat="1" applyFont="1" applyFill="1" applyBorder="1"/>
    <xf numFmtId="4" fontId="43" fillId="36" borderId="58" xfId="0" applyNumberFormat="1" applyFont="1" applyFill="1" applyBorder="1"/>
    <xf numFmtId="166" fontId="43" fillId="36" borderId="58" xfId="0" applyNumberFormat="1" applyFont="1" applyFill="1" applyBorder="1"/>
    <xf numFmtId="166" fontId="43" fillId="36" borderId="15" xfId="0" applyNumberFormat="1" applyFont="1" applyFill="1" applyBorder="1"/>
    <xf numFmtId="166" fontId="43" fillId="36" borderId="23" xfId="0" applyNumberFormat="1" applyFont="1" applyFill="1" applyBorder="1"/>
    <xf numFmtId="166" fontId="43" fillId="36" borderId="14" xfId="0" applyNumberFormat="1" applyFont="1" applyFill="1" applyBorder="1"/>
    <xf numFmtId="0" fontId="43" fillId="36" borderId="59" xfId="0" applyFont="1" applyFill="1" applyBorder="1"/>
    <xf numFmtId="0" fontId="43" fillId="36" borderId="23" xfId="0" applyFont="1" applyFill="1" applyBorder="1"/>
    <xf numFmtId="0" fontId="43" fillId="36" borderId="0" xfId="0" applyFont="1" applyFill="1"/>
    <xf numFmtId="0" fontId="43" fillId="36" borderId="16" xfId="0" applyFont="1" applyFill="1" applyBorder="1"/>
    <xf numFmtId="4" fontId="43" fillId="36" borderId="17" xfId="0" applyNumberFormat="1" applyFont="1" applyFill="1" applyBorder="1"/>
    <xf numFmtId="166" fontId="43" fillId="36" borderId="16" xfId="0" applyNumberFormat="1" applyFont="1" applyFill="1" applyBorder="1"/>
    <xf numFmtId="166" fontId="43" fillId="36" borderId="0" xfId="0" applyNumberFormat="1" applyFont="1" applyFill="1"/>
    <xf numFmtId="0" fontId="43" fillId="36" borderId="19" xfId="0" applyFont="1" applyFill="1" applyBorder="1"/>
    <xf numFmtId="4" fontId="43" fillId="36" borderId="19" xfId="0" applyNumberFormat="1" applyFont="1" applyFill="1" applyBorder="1"/>
    <xf numFmtId="166" fontId="43" fillId="36" borderId="20" xfId="0" applyNumberFormat="1" applyFont="1" applyFill="1" applyBorder="1"/>
    <xf numFmtId="166" fontId="43" fillId="36" borderId="19" xfId="0" applyNumberFormat="1" applyFont="1" applyFill="1" applyBorder="1"/>
    <xf numFmtId="0" fontId="35" fillId="0" borderId="50" xfId="0" applyFont="1" applyBorder="1" applyAlignment="1">
      <alignment horizontal="center" vertical="center"/>
    </xf>
    <xf numFmtId="0" fontId="35" fillId="0" borderId="54" xfId="0" applyFont="1" applyBorder="1" applyAlignment="1">
      <alignment horizontal="center" vertical="center"/>
    </xf>
    <xf numFmtId="3" fontId="46" fillId="0" borderId="30" xfId="0" applyNumberFormat="1" applyFont="1" applyBorder="1"/>
    <xf numFmtId="4" fontId="46" fillId="0" borderId="31" xfId="0" applyNumberFormat="1" applyFont="1" applyBorder="1"/>
    <xf numFmtId="4" fontId="46" fillId="0" borderId="29" xfId="0" applyNumberFormat="1" applyFont="1" applyBorder="1"/>
    <xf numFmtId="4" fontId="46" fillId="0" borderId="30" xfId="0" applyNumberFormat="1" applyFont="1" applyBorder="1"/>
    <xf numFmtId="4" fontId="46" fillId="0" borderId="35" xfId="0" applyNumberFormat="1" applyFont="1" applyBorder="1"/>
    <xf numFmtId="4" fontId="46" fillId="0" borderId="44" xfId="0" applyNumberFormat="1" applyFont="1" applyBorder="1"/>
    <xf numFmtId="0" fontId="47" fillId="0" borderId="34" xfId="0" applyFont="1" applyBorder="1" applyAlignment="1">
      <alignment horizontal="center"/>
    </xf>
    <xf numFmtId="0" fontId="47" fillId="0" borderId="41" xfId="0" applyFont="1" applyBorder="1" applyAlignment="1">
      <alignment horizontal="center"/>
    </xf>
    <xf numFmtId="0" fontId="35" fillId="37" borderId="28" xfId="0" applyFont="1" applyFill="1" applyBorder="1" applyAlignment="1">
      <alignment horizontal="center"/>
    </xf>
    <xf numFmtId="0" fontId="35" fillId="37" borderId="25" xfId="0" applyFont="1" applyFill="1" applyBorder="1"/>
    <xf numFmtId="3" fontId="35" fillId="37" borderId="25" xfId="0" applyNumberFormat="1" applyFont="1" applyFill="1" applyBorder="1"/>
    <xf numFmtId="4" fontId="35" fillId="37" borderId="26" xfId="0" applyNumberFormat="1" applyFont="1" applyFill="1" applyBorder="1"/>
    <xf numFmtId="0" fontId="35" fillId="37" borderId="45" xfId="0" applyFont="1" applyFill="1" applyBorder="1" applyAlignment="1">
      <alignment horizontal="center"/>
    </xf>
    <xf numFmtId="0" fontId="35" fillId="37" borderId="47" xfId="0" applyFont="1" applyFill="1" applyBorder="1"/>
    <xf numFmtId="3" fontId="35" fillId="37" borderId="47" xfId="0" applyNumberFormat="1" applyFont="1" applyFill="1" applyBorder="1"/>
    <xf numFmtId="4" fontId="35" fillId="37" borderId="48" xfId="0" applyNumberFormat="1" applyFont="1" applyFill="1" applyBorder="1"/>
    <xf numFmtId="0" fontId="41" fillId="37" borderId="28" xfId="0" applyFont="1" applyFill="1" applyBorder="1" applyAlignment="1">
      <alignment horizontal="center"/>
    </xf>
    <xf numFmtId="0" fontId="0" fillId="37" borderId="29" xfId="0" applyFill="1" applyBorder="1"/>
    <xf numFmtId="0" fontId="0" fillId="37" borderId="30" xfId="0" applyFill="1" applyBorder="1"/>
    <xf numFmtId="4" fontId="0" fillId="37" borderId="31" xfId="0" applyNumberFormat="1" applyFill="1" applyBorder="1"/>
    <xf numFmtId="0" fontId="0" fillId="37" borderId="35" xfId="0" applyFill="1" applyBorder="1"/>
    <xf numFmtId="4" fontId="0" fillId="37" borderId="30" xfId="0" applyNumberFormat="1" applyFill="1" applyBorder="1"/>
    <xf numFmtId="0" fontId="37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7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0" fontId="35" fillId="38" borderId="55" xfId="0" applyFont="1" applyFill="1" applyBorder="1"/>
    <xf numFmtId="0" fontId="0" fillId="38" borderId="35" xfId="0" applyFill="1" applyBorder="1"/>
    <xf numFmtId="0" fontId="0" fillId="38" borderId="30" xfId="0" applyFill="1" applyBorder="1"/>
    <xf numFmtId="4" fontId="0" fillId="38" borderId="30" xfId="0" applyNumberFormat="1" applyFill="1" applyBorder="1"/>
    <xf numFmtId="0" fontId="0" fillId="38" borderId="29" xfId="0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166" fontId="0" fillId="38" borderId="30" xfId="0" applyNumberFormat="1" applyFill="1" applyBorder="1"/>
    <xf numFmtId="0" fontId="35" fillId="37" borderId="55" xfId="0" applyFont="1" applyFill="1" applyBorder="1"/>
    <xf numFmtId="166" fontId="0" fillId="37" borderId="29" xfId="0" applyNumberFormat="1" applyFill="1" applyBorder="1"/>
    <xf numFmtId="166" fontId="0" fillId="37" borderId="31" xfId="0" applyNumberFormat="1" applyFill="1" applyBorder="1"/>
    <xf numFmtId="166" fontId="0" fillId="37" borderId="35" xfId="0" applyNumberFormat="1" applyFill="1" applyBorder="1"/>
    <xf numFmtId="166" fontId="0" fillId="37" borderId="30" xfId="0" applyNumberFormat="1" applyFill="1" applyBorder="1"/>
    <xf numFmtId="0" fontId="35" fillId="37" borderId="55" xfId="0" applyFont="1" applyFill="1" applyBorder="1" applyAlignment="1">
      <alignment wrapText="1"/>
    </xf>
    <xf numFmtId="4" fontId="0" fillId="0" borderId="49" xfId="0" applyNumberFormat="1" applyBorder="1"/>
    <xf numFmtId="4" fontId="0" fillId="0" borderId="57" xfId="0" applyNumberFormat="1" applyBorder="1"/>
    <xf numFmtId="0" fontId="45" fillId="37" borderId="34" xfId="0" applyFont="1" applyFill="1" applyBorder="1" applyAlignment="1">
      <alignment horizontal="center"/>
    </xf>
    <xf numFmtId="0" fontId="46" fillId="37" borderId="30" xfId="0" applyFont="1" applyFill="1" applyBorder="1"/>
    <xf numFmtId="3" fontId="46" fillId="37" borderId="30" xfId="0" applyNumberFormat="1" applyFont="1" applyFill="1" applyBorder="1"/>
    <xf numFmtId="4" fontId="46" fillId="37" borderId="31" xfId="0" applyNumberFormat="1" applyFont="1" applyFill="1" applyBorder="1"/>
    <xf numFmtId="4" fontId="46" fillId="37" borderId="29" xfId="0" applyNumberFormat="1" applyFont="1" applyFill="1" applyBorder="1"/>
    <xf numFmtId="4" fontId="46" fillId="37" borderId="30" xfId="0" applyNumberFormat="1" applyFont="1" applyFill="1" applyBorder="1"/>
    <xf numFmtId="4" fontId="46" fillId="37" borderId="35" xfId="0" applyNumberFormat="1" applyFont="1" applyFill="1" applyBorder="1"/>
    <xf numFmtId="0" fontId="41" fillId="36" borderId="45" xfId="0" applyFont="1" applyFill="1" applyBorder="1" applyAlignment="1">
      <alignment horizontal="center"/>
    </xf>
    <xf numFmtId="4" fontId="46" fillId="0" borderId="49" xfId="0" applyNumberFormat="1" applyFont="1" applyBorder="1"/>
    <xf numFmtId="4" fontId="46" fillId="0" borderId="43" xfId="0" applyNumberFormat="1" applyFont="1" applyBorder="1"/>
    <xf numFmtId="4" fontId="46" fillId="0" borderId="42" xfId="0" applyNumberFormat="1" applyFont="1" applyBorder="1"/>
    <xf numFmtId="0" fontId="45" fillId="37" borderId="41" xfId="0" applyFont="1" applyFill="1" applyBorder="1" applyAlignment="1">
      <alignment horizontal="center"/>
    </xf>
    <xf numFmtId="4" fontId="46" fillId="37" borderId="49" xfId="0" applyNumberFormat="1" applyFont="1" applyFill="1" applyBorder="1"/>
    <xf numFmtId="4" fontId="46" fillId="37" borderId="43" xfId="0" applyNumberFormat="1" applyFont="1" applyFill="1" applyBorder="1"/>
    <xf numFmtId="4" fontId="46" fillId="37" borderId="44" xfId="0" applyNumberFormat="1" applyFont="1" applyFill="1" applyBorder="1"/>
    <xf numFmtId="4" fontId="46" fillId="37" borderId="42" xfId="0" applyNumberFormat="1" applyFont="1" applyFill="1" applyBorder="1"/>
    <xf numFmtId="3" fontId="35" fillId="36" borderId="47" xfId="0" applyNumberFormat="1" applyFont="1" applyFill="1" applyBorder="1"/>
    <xf numFmtId="4" fontId="35" fillId="36" borderId="48" xfId="0" applyNumberFormat="1" applyFont="1" applyFill="1" applyBorder="1"/>
    <xf numFmtId="0" fontId="4" fillId="0" borderId="13" xfId="0" applyFont="1" applyBorder="1"/>
    <xf numFmtId="0" fontId="4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0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4" fillId="0" borderId="20" xfId="0" applyFont="1" applyBorder="1"/>
    <xf numFmtId="0" fontId="35" fillId="0" borderId="18" xfId="0" applyFont="1" applyBorder="1" applyAlignment="1">
      <alignment vertical="center"/>
    </xf>
    <xf numFmtId="0" fontId="35" fillId="0" borderId="19" xfId="0" applyFont="1" applyBorder="1" applyAlignment="1">
      <alignment vertical="center"/>
    </xf>
    <xf numFmtId="0" fontId="35" fillId="0" borderId="20" xfId="0" applyFont="1" applyBorder="1" applyAlignment="1">
      <alignment vertical="center"/>
    </xf>
    <xf numFmtId="0" fontId="35" fillId="0" borderId="16" xfId="0" applyFont="1" applyBorder="1" applyAlignment="1">
      <alignment vertical="center"/>
    </xf>
    <xf numFmtId="0" fontId="35" fillId="0" borderId="0" xfId="0" applyFont="1" applyBorder="1" applyAlignment="1">
      <alignment vertical="center"/>
    </xf>
    <xf numFmtId="0" fontId="35" fillId="0" borderId="17" xfId="0" applyFont="1" applyBorder="1" applyAlignment="1">
      <alignment vertical="center"/>
    </xf>
    <xf numFmtId="4" fontId="35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5" fillId="37" borderId="45" xfId="0" applyNumberFormat="1" applyFont="1" applyFill="1" applyBorder="1"/>
    <xf numFmtId="4" fontId="0" fillId="0" borderId="37" xfId="0" applyNumberFormat="1" applyBorder="1"/>
    <xf numFmtId="4" fontId="46" fillId="37" borderId="34" xfId="0" applyNumberFormat="1" applyFont="1" applyFill="1" applyBorder="1"/>
    <xf numFmtId="0" fontId="0" fillId="0" borderId="0" xfId="0" applyBorder="1"/>
    <xf numFmtId="0" fontId="35" fillId="0" borderId="18" xfId="0" applyFont="1" applyBorder="1" applyAlignment="1">
      <alignment horizontal="center" vertical="center" wrapText="1"/>
    </xf>
    <xf numFmtId="0" fontId="35" fillId="0" borderId="20" xfId="0" applyFont="1" applyBorder="1" applyAlignment="1">
      <alignment horizontal="center" vertical="center" wrapText="1"/>
    </xf>
    <xf numFmtId="0" fontId="35" fillId="0" borderId="61" xfId="0" applyFont="1" applyBorder="1" applyAlignment="1">
      <alignment horizontal="center" vertical="center"/>
    </xf>
    <xf numFmtId="0" fontId="35" fillId="0" borderId="62" xfId="0" applyFont="1" applyBorder="1" applyAlignment="1">
      <alignment horizontal="center" vertical="center"/>
    </xf>
    <xf numFmtId="0" fontId="35" fillId="0" borderId="63" xfId="0" applyFont="1" applyBorder="1" applyAlignment="1">
      <alignment horizontal="center" vertical="center"/>
    </xf>
    <xf numFmtId="0" fontId="35" fillId="0" borderId="64" xfId="0" applyFont="1" applyBorder="1" applyAlignment="1">
      <alignment horizontal="center" vertical="center"/>
    </xf>
    <xf numFmtId="0" fontId="35" fillId="0" borderId="65" xfId="0" applyFont="1" applyBorder="1" applyAlignment="1">
      <alignment horizontal="center" vertical="center"/>
    </xf>
    <xf numFmtId="3" fontId="35" fillId="36" borderId="46" xfId="0" applyNumberFormat="1" applyFont="1" applyFill="1" applyBorder="1"/>
    <xf numFmtId="3" fontId="0" fillId="36" borderId="35" xfId="0" applyNumberFormat="1" applyFill="1" applyBorder="1"/>
    <xf numFmtId="3" fontId="35" fillId="37" borderId="32" xfId="0" applyNumberFormat="1" applyFont="1" applyFill="1" applyBorder="1"/>
    <xf numFmtId="3" fontId="46" fillId="0" borderId="35" xfId="0" applyNumberFormat="1" applyFont="1" applyBorder="1"/>
    <xf numFmtId="3" fontId="46" fillId="37" borderId="35" xfId="0" applyNumberFormat="1" applyFont="1" applyFill="1" applyBorder="1"/>
    <xf numFmtId="3" fontId="35" fillId="37" borderId="46" xfId="0" applyNumberFormat="1" applyFont="1" applyFill="1" applyBorder="1"/>
    <xf numFmtId="3" fontId="0" fillId="0" borderId="35" xfId="0" applyNumberFormat="1" applyBorder="1"/>
    <xf numFmtId="3" fontId="35" fillId="37" borderId="60" xfId="0" applyNumberFormat="1" applyFont="1" applyFill="1" applyBorder="1"/>
    <xf numFmtId="3" fontId="0" fillId="0" borderId="29" xfId="0" applyNumberFormat="1" applyBorder="1"/>
    <xf numFmtId="3" fontId="35" fillId="37" borderId="24" xfId="0" applyNumberFormat="1" applyFont="1" applyFill="1" applyBorder="1"/>
    <xf numFmtId="3" fontId="46" fillId="37" borderId="29" xfId="0" applyNumberFormat="1" applyFont="1" applyFill="1" applyBorder="1"/>
    <xf numFmtId="3" fontId="46" fillId="0" borderId="29" xfId="0" applyNumberFormat="1" applyFont="1" applyBorder="1"/>
    <xf numFmtId="3" fontId="35" fillId="36" borderId="60" xfId="0" applyNumberFormat="1" applyFont="1" applyFill="1" applyBorder="1"/>
    <xf numFmtId="3" fontId="0" fillId="36" borderId="29" xfId="0" applyNumberFormat="1" applyFill="1" applyBorder="1"/>
    <xf numFmtId="0" fontId="2" fillId="0" borderId="0" xfId="0" applyFont="1" applyBorder="1"/>
    <xf numFmtId="0" fontId="2" fillId="0" borderId="0" xfId="0" applyFont="1" applyFill="1" applyBorder="1"/>
    <xf numFmtId="4" fontId="4" fillId="0" borderId="0" xfId="0" applyNumberFormat="1" applyFont="1" applyBorder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2" fillId="0" borderId="0" xfId="0" applyFont="1"/>
    <xf numFmtId="0" fontId="2" fillId="0" borderId="14" xfId="0" applyFont="1" applyBorder="1"/>
    <xf numFmtId="0" fontId="43" fillId="0" borderId="18" xfId="0" applyFont="1" applyBorder="1" applyAlignment="1">
      <alignment vertical="center"/>
    </xf>
    <xf numFmtId="0" fontId="43" fillId="0" borderId="19" xfId="0" applyFont="1" applyBorder="1" applyAlignment="1">
      <alignment vertical="center"/>
    </xf>
    <xf numFmtId="0" fontId="43" fillId="0" borderId="20" xfId="0" applyFont="1" applyBorder="1" applyAlignment="1">
      <alignment vertical="center"/>
    </xf>
    <xf numFmtId="0" fontId="51" fillId="0" borderId="0" xfId="0" applyFont="1"/>
    <xf numFmtId="0" fontId="13" fillId="0" borderId="0" xfId="0" applyFont="1" applyAlignment="1"/>
    <xf numFmtId="0" fontId="30" fillId="0" borderId="0" xfId="0" applyFont="1" applyAlignment="1">
      <alignment horizontal="center" wrapText="1"/>
    </xf>
    <xf numFmtId="0" fontId="43" fillId="36" borderId="33" xfId="0" applyFont="1" applyFill="1" applyBorder="1" applyAlignment="1">
      <alignment horizontal="center" vertical="center" wrapText="1"/>
    </xf>
    <xf numFmtId="0" fontId="43" fillId="36" borderId="36" xfId="0" applyFont="1" applyFill="1" applyBorder="1" applyAlignment="1">
      <alignment horizontal="center" vertical="center" wrapText="1"/>
    </xf>
    <xf numFmtId="0" fontId="36" fillId="0" borderId="27" xfId="0" applyFont="1" applyBorder="1" applyAlignment="1">
      <alignment horizontal="center" vertical="center"/>
    </xf>
    <xf numFmtId="0" fontId="36" fillId="0" borderId="33" xfId="0" applyFont="1" applyBorder="1" applyAlignment="1">
      <alignment horizontal="center" vertical="center"/>
    </xf>
    <xf numFmtId="0" fontId="36" fillId="0" borderId="36" xfId="0" applyFont="1" applyBorder="1" applyAlignment="1">
      <alignment horizontal="center" vertical="center"/>
    </xf>
    <xf numFmtId="0" fontId="38" fillId="35" borderId="33" xfId="0" applyFont="1" applyFill="1" applyBorder="1" applyAlignment="1">
      <alignment horizontal="center" vertical="center" wrapText="1"/>
    </xf>
    <xf numFmtId="0" fontId="39" fillId="0" borderId="27" xfId="0" applyFont="1" applyBorder="1" applyAlignment="1">
      <alignment horizontal="center" vertical="center" wrapText="1"/>
    </xf>
    <xf numFmtId="0" fontId="39" fillId="0" borderId="33" xfId="0" applyFont="1" applyBorder="1" applyAlignment="1">
      <alignment horizontal="center" vertical="center" wrapText="1"/>
    </xf>
    <xf numFmtId="0" fontId="39" fillId="0" borderId="36" xfId="0" applyFont="1" applyBorder="1" applyAlignment="1">
      <alignment horizontal="center" vertical="center" wrapText="1"/>
    </xf>
    <xf numFmtId="0" fontId="40" fillId="0" borderId="33" xfId="0" applyFont="1" applyBorder="1" applyAlignment="1">
      <alignment horizontal="center" vertical="center" wrapText="1"/>
    </xf>
    <xf numFmtId="0" fontId="43" fillId="0" borderId="13" xfId="0" applyFont="1" applyBorder="1" applyAlignment="1">
      <alignment horizontal="center" vertical="center"/>
    </xf>
    <xf numFmtId="0" fontId="43" fillId="0" borderId="14" xfId="0" applyFont="1" applyBorder="1" applyAlignment="1">
      <alignment horizontal="center" vertical="center"/>
    </xf>
    <xf numFmtId="0" fontId="43" fillId="0" borderId="15" xfId="0" applyFont="1" applyBorder="1" applyAlignment="1">
      <alignment horizontal="center" vertical="center"/>
    </xf>
    <xf numFmtId="0" fontId="43" fillId="0" borderId="18" xfId="0" applyFont="1" applyBorder="1" applyAlignment="1">
      <alignment horizontal="center" vertical="center"/>
    </xf>
    <xf numFmtId="0" fontId="43" fillId="0" borderId="19" xfId="0" applyFont="1" applyBorder="1" applyAlignment="1">
      <alignment horizontal="center" vertical="center"/>
    </xf>
    <xf numFmtId="0" fontId="43" fillId="0" borderId="20" xfId="0" applyFont="1" applyBorder="1" applyAlignment="1">
      <alignment horizontal="center" vertical="center"/>
    </xf>
    <xf numFmtId="0" fontId="34" fillId="0" borderId="0" xfId="0" applyFont="1" applyBorder="1" applyAlignment="1">
      <alignment horizontal="center" vertical="center" wrapText="1"/>
    </xf>
    <xf numFmtId="0" fontId="50" fillId="37" borderId="27" xfId="0" applyFont="1" applyFill="1" applyBorder="1" applyAlignment="1">
      <alignment horizontal="center" vertical="center" wrapText="1"/>
    </xf>
    <xf numFmtId="0" fontId="50" fillId="37" borderId="33" xfId="0" applyFont="1" applyFill="1" applyBorder="1" applyAlignment="1">
      <alignment horizontal="center" vertical="center" wrapText="1"/>
    </xf>
    <xf numFmtId="0" fontId="50" fillId="37" borderId="36" xfId="0" applyFont="1" applyFill="1" applyBorder="1" applyAlignment="1">
      <alignment horizontal="center" vertical="center" wrapText="1"/>
    </xf>
    <xf numFmtId="0" fontId="42" fillId="0" borderId="27" xfId="0" applyFont="1" applyBorder="1" applyAlignment="1">
      <alignment horizontal="center" vertical="center" wrapText="1"/>
    </xf>
    <xf numFmtId="0" fontId="48" fillId="0" borderId="33" xfId="0" applyFont="1" applyBorder="1" applyAlignment="1">
      <alignment horizontal="center" vertical="center" wrapText="1"/>
    </xf>
    <xf numFmtId="0" fontId="48" fillId="0" borderId="36" xfId="0" applyFont="1" applyBorder="1" applyAlignment="1">
      <alignment horizontal="center" vertical="center" wrapText="1"/>
    </xf>
    <xf numFmtId="0" fontId="43" fillId="0" borderId="21" xfId="0" applyFont="1" applyBorder="1" applyAlignment="1">
      <alignment horizontal="center" vertical="center"/>
    </xf>
    <xf numFmtId="0" fontId="43" fillId="0" borderId="22" xfId="0" applyFont="1" applyBorder="1" applyAlignment="1">
      <alignment horizontal="center" vertical="center"/>
    </xf>
    <xf numFmtId="0" fontId="43" fillId="0" borderId="23" xfId="0" applyFont="1" applyBorder="1" applyAlignment="1">
      <alignment horizontal="center" vertical="center"/>
    </xf>
    <xf numFmtId="0" fontId="44" fillId="0" borderId="0" xfId="0" applyFont="1" applyBorder="1" applyAlignment="1">
      <alignment horizontal="center" vertical="center"/>
    </xf>
    <xf numFmtId="0" fontId="35" fillId="0" borderId="52" xfId="0" applyFont="1" applyBorder="1" applyAlignment="1">
      <alignment horizontal="center"/>
    </xf>
    <xf numFmtId="0" fontId="35" fillId="0" borderId="53" xfId="0" applyFont="1" applyBorder="1" applyAlignment="1">
      <alignment horizontal="center"/>
    </xf>
    <xf numFmtId="0" fontId="35" fillId="0" borderId="52" xfId="0" applyFont="1" applyBorder="1" applyAlignment="1">
      <alignment horizontal="center" vertical="center"/>
    </xf>
    <xf numFmtId="0" fontId="35" fillId="0" borderId="53" xfId="0" applyFont="1" applyBorder="1" applyAlignment="1">
      <alignment horizontal="center" vertical="center"/>
    </xf>
    <xf numFmtId="0" fontId="35" fillId="0" borderId="51" xfId="0" applyFont="1" applyBorder="1" applyAlignment="1">
      <alignment horizontal="center"/>
    </xf>
    <xf numFmtId="3" fontId="2" fillId="0" borderId="0" xfId="0" applyNumberFormat="1" applyFont="1" applyFill="1" applyBorder="1"/>
    <xf numFmtId="3" fontId="4" fillId="0" borderId="0" xfId="0" applyNumberFormat="1" applyFont="1" applyBorder="1"/>
  </cellXfs>
  <cellStyles count="56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no" xfId="0" builtinId="0" customBuiltin="1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0.4523026315789474</c:v>
                </c:pt>
                <c:pt idx="1">
                  <c:v>31.167763157894733</c:v>
                </c:pt>
                <c:pt idx="2">
                  <c:v>26.973684210526315</c:v>
                </c:pt>
                <c:pt idx="3">
                  <c:v>0</c:v>
                </c:pt>
                <c:pt idx="4">
                  <c:v>41.40625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656</c:v>
                </c:pt>
                <c:pt idx="2">
                  <c:v>758</c:v>
                </c:pt>
                <c:pt idx="3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148</c:v>
                </c:pt>
                <c:pt idx="2">
                  <c:v>1913</c:v>
                </c:pt>
                <c:pt idx="3">
                  <c:v>2156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42</c:v>
                </c:pt>
                <c:pt idx="2">
                  <c:v>1692</c:v>
                </c:pt>
                <c:pt idx="3">
                  <c:v>1514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9</c:v>
                </c:pt>
                <c:pt idx="1">
                  <c:v>61</c:v>
                </c:pt>
                <c:pt idx="2">
                  <c:v>10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899</c:v>
                </c:pt>
                <c:pt idx="1">
                  <c:v>146</c:v>
                </c:pt>
                <c:pt idx="2">
                  <c:v>34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759</c:v>
                </c:pt>
                <c:pt idx="1">
                  <c:v>104</c:v>
                </c:pt>
                <c:pt idx="2">
                  <c:v>9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86065</xdr:colOff>
      <xdr:row>3</xdr:row>
      <xdr:rowOff>979726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15665" cy="20179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C27"/>
  <sheetViews>
    <sheetView showGridLines="0" showRowColHeaders="0" zoomScale="110" zoomScaleNormal="110" workbookViewId="0">
      <selection activeCell="C28" sqref="C28"/>
    </sheetView>
  </sheetViews>
  <sheetFormatPr defaultColWidth="11.140625" defaultRowHeight="15" customHeight="1"/>
  <cols>
    <col min="1" max="1" width="119.85546875" style="3" customWidth="1"/>
    <col min="2" max="2" width="3.5703125" style="3" customWidth="1"/>
    <col min="3" max="16384" width="11.140625" style="3"/>
  </cols>
  <sheetData>
    <row r="1" spans="1:3" ht="15" customHeight="1">
      <c r="A1" s="4"/>
      <c r="B1" s="5"/>
    </row>
    <row r="2" spans="1:3" ht="59.25">
      <c r="A2" s="6"/>
      <c r="B2" s="5"/>
    </row>
    <row r="3" spans="1:3" ht="22.5">
      <c r="A3" s="7"/>
      <c r="B3" s="5"/>
    </row>
    <row r="4" spans="1:3" ht="200.25" customHeight="1">
      <c r="A4" s="9" t="s">
        <v>107</v>
      </c>
      <c r="B4" s="8"/>
      <c r="C4" s="8"/>
    </row>
    <row r="5" spans="1:3" ht="15" customHeight="1">
      <c r="A5" s="200"/>
      <c r="B5" s="200"/>
      <c r="C5" s="200"/>
    </row>
    <row r="6" spans="1:3" ht="15" customHeight="1">
      <c r="A6" s="200"/>
      <c r="B6" s="200"/>
      <c r="C6" s="200"/>
    </row>
    <row r="10" spans="1:3" ht="15" customHeight="1">
      <c r="A10" s="10" t="s">
        <v>0</v>
      </c>
    </row>
    <row r="11" spans="1:3" ht="15" customHeight="1">
      <c r="A11" s="199"/>
      <c r="B11" s="199"/>
      <c r="C11" s="199"/>
    </row>
    <row r="12" spans="1:3" ht="15" customHeight="1">
      <c r="A12" s="199"/>
      <c r="B12" s="199"/>
      <c r="C12" s="199"/>
    </row>
    <row r="13" spans="1:3" ht="15" customHeight="1">
      <c r="A13" s="199"/>
      <c r="B13" s="199"/>
      <c r="C13" s="199"/>
    </row>
    <row r="14" spans="1:3" ht="15" customHeight="1">
      <c r="A14" s="199"/>
      <c r="B14" s="199"/>
      <c r="C14" s="199"/>
    </row>
    <row r="15" spans="1:3" ht="15" customHeight="1">
      <c r="A15" s="199"/>
      <c r="B15" s="199"/>
      <c r="C15" s="199"/>
    </row>
    <row r="16" spans="1:3" ht="15" customHeight="1">
      <c r="A16" s="199"/>
      <c r="B16" s="199"/>
      <c r="C16" s="199"/>
    </row>
    <row r="17" spans="1:3" ht="15" customHeight="1">
      <c r="A17" s="199"/>
      <c r="B17" s="199"/>
      <c r="C17" s="199"/>
    </row>
    <row r="18" spans="1:3" ht="15" customHeight="1">
      <c r="A18" s="199"/>
      <c r="B18" s="199"/>
      <c r="C18" s="199"/>
    </row>
    <row r="19" spans="1:3" ht="15" customHeight="1">
      <c r="A19" s="199"/>
      <c r="B19" s="199"/>
      <c r="C19" s="199"/>
    </row>
    <row r="20" spans="1:3" ht="15" customHeight="1">
      <c r="A20" s="199"/>
      <c r="B20" s="199"/>
      <c r="C20" s="199"/>
    </row>
    <row r="21" spans="1:3" ht="15" customHeight="1">
      <c r="A21" s="199"/>
      <c r="B21" s="199"/>
      <c r="C21" s="199"/>
    </row>
    <row r="22" spans="1:3" ht="15" customHeight="1">
      <c r="A22" s="199"/>
      <c r="B22" s="199"/>
      <c r="C22" s="199"/>
    </row>
    <row r="23" spans="1:3" ht="15" customHeight="1">
      <c r="A23" s="199"/>
      <c r="B23" s="199"/>
      <c r="C23" s="199"/>
    </row>
    <row r="24" spans="1:3" ht="15" customHeight="1">
      <c r="A24" s="199"/>
      <c r="B24" s="199"/>
      <c r="C24" s="199"/>
    </row>
    <row r="25" spans="1:3" ht="15" customHeight="1">
      <c r="A25" s="199"/>
      <c r="B25" s="199"/>
      <c r="C25" s="199"/>
    </row>
    <row r="26" spans="1:3" ht="15" customHeight="1">
      <c r="A26" s="199"/>
      <c r="B26" s="199"/>
      <c r="C26" s="199"/>
    </row>
    <row r="27" spans="1:3" ht="15" customHeight="1">
      <c r="A27" s="199"/>
      <c r="B27" s="199"/>
      <c r="C27" s="199"/>
    </row>
  </sheetData>
  <mergeCells count="2">
    <mergeCell ref="A5:C5"/>
    <mergeCell ref="A6:C6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topLeftCell="B1" zoomScale="90" zoomScaleNormal="90" zoomScalePageLayoutView="60" workbookViewId="0">
      <selection activeCell="U19" sqref="U19"/>
    </sheetView>
  </sheetViews>
  <sheetFormatPr defaultColWidth="9.140625" defaultRowHeight="15" customHeight="1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6.95" customHeight="1">
      <c r="A1" s="217" t="s">
        <v>1</v>
      </c>
      <c r="B1" s="217"/>
      <c r="C1" s="217"/>
      <c r="D1" s="217"/>
      <c r="E1" s="217"/>
      <c r="F1" s="217"/>
      <c r="G1" s="217"/>
      <c r="H1" s="217"/>
      <c r="I1" s="217"/>
      <c r="J1" s="217"/>
      <c r="K1" s="217"/>
      <c r="L1" s="217"/>
      <c r="M1" s="217"/>
      <c r="N1" s="217"/>
      <c r="O1" s="217"/>
      <c r="P1" s="217"/>
      <c r="Q1" s="217"/>
      <c r="R1" s="147"/>
      <c r="S1" s="198"/>
      <c r="T1" s="198"/>
      <c r="U1" s="198"/>
      <c r="V1" s="198"/>
      <c r="W1" s="198"/>
      <c r="X1" s="198"/>
      <c r="Y1" s="198"/>
      <c r="Z1" s="198"/>
      <c r="AA1" s="198"/>
      <c r="AB1" s="198"/>
      <c r="AC1" s="198"/>
    </row>
    <row r="2" spans="1:29" ht="6.95" customHeight="1">
      <c r="A2" s="217"/>
      <c r="B2" s="217"/>
      <c r="C2" s="217"/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  <c r="Q2" s="217"/>
      <c r="R2" s="147"/>
      <c r="S2" s="198"/>
      <c r="T2" s="198"/>
      <c r="U2" s="198"/>
      <c r="V2" s="198"/>
      <c r="W2" s="198"/>
      <c r="X2" s="198"/>
      <c r="Y2" s="198"/>
      <c r="Z2" s="198"/>
      <c r="AA2" s="198"/>
      <c r="AB2" s="198"/>
      <c r="AC2" s="198"/>
    </row>
    <row r="3" spans="1:29" ht="6.95" customHeight="1" thickBot="1">
      <c r="A3" s="217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17"/>
      <c r="P3" s="217"/>
      <c r="Q3" s="217"/>
      <c r="R3" s="147"/>
      <c r="S3" s="198"/>
      <c r="T3" s="198"/>
      <c r="U3" s="198"/>
      <c r="V3" s="198"/>
      <c r="W3" s="198"/>
      <c r="X3" s="198"/>
      <c r="Y3" s="198"/>
      <c r="Z3" s="198"/>
      <c r="AA3" s="198"/>
      <c r="AB3" s="198"/>
      <c r="AC3" s="198"/>
    </row>
    <row r="4" spans="1:29" ht="15" customHeight="1" thickBot="1">
      <c r="A4" s="11" t="s">
        <v>2</v>
      </c>
      <c r="B4" s="12"/>
      <c r="C4" s="13" t="s">
        <v>3</v>
      </c>
      <c r="D4" s="14"/>
      <c r="E4" s="14"/>
      <c r="F4" s="15"/>
      <c r="G4" s="13" t="s">
        <v>4</v>
      </c>
      <c r="H4" s="14"/>
      <c r="I4" s="14"/>
      <c r="J4" s="15"/>
      <c r="K4" s="224" t="s">
        <v>101</v>
      </c>
      <c r="L4" s="225"/>
      <c r="M4" s="225"/>
      <c r="N4" s="225"/>
      <c r="O4" s="225"/>
      <c r="P4" s="225"/>
      <c r="Q4" s="226"/>
      <c r="S4" s="198"/>
      <c r="T4" s="198"/>
      <c r="U4" s="198"/>
      <c r="V4" s="198"/>
      <c r="W4" s="198"/>
      <c r="X4" s="198"/>
      <c r="Y4" s="198"/>
      <c r="Z4" s="198"/>
      <c r="AA4" s="198"/>
      <c r="AB4" s="198"/>
      <c r="AC4" s="198"/>
    </row>
    <row r="5" spans="1:29" ht="15" customHeight="1" thickBot="1">
      <c r="A5" s="165"/>
      <c r="B5" s="166"/>
      <c r="C5" s="167" t="s">
        <v>5</v>
      </c>
      <c r="D5" s="168" t="s">
        <v>6</v>
      </c>
      <c r="E5" s="168" t="s">
        <v>7</v>
      </c>
      <c r="F5" s="169" t="s">
        <v>8</v>
      </c>
      <c r="G5" s="170" t="s">
        <v>5</v>
      </c>
      <c r="H5" s="168" t="s">
        <v>6</v>
      </c>
      <c r="I5" s="168" t="s">
        <v>7</v>
      </c>
      <c r="J5" s="171" t="s">
        <v>8</v>
      </c>
      <c r="K5" s="195"/>
      <c r="L5" s="196"/>
      <c r="M5" s="196"/>
      <c r="N5" s="196"/>
      <c r="O5" s="196"/>
      <c r="P5" s="196"/>
      <c r="Q5" s="197"/>
      <c r="S5" s="198"/>
      <c r="T5" s="198"/>
      <c r="U5" s="198"/>
      <c r="V5" s="198"/>
      <c r="W5" s="198"/>
      <c r="X5" s="198"/>
      <c r="Y5" s="198"/>
      <c r="Z5" s="198"/>
      <c r="AA5" s="198"/>
      <c r="AB5" s="198"/>
      <c r="AC5" s="198"/>
    </row>
    <row r="6" spans="1:29" ht="15" customHeight="1">
      <c r="A6" s="203" t="s">
        <v>9</v>
      </c>
      <c r="B6" s="82" t="s">
        <v>10</v>
      </c>
      <c r="C6" s="181">
        <v>9</v>
      </c>
      <c r="D6" s="84">
        <v>0</v>
      </c>
      <c r="E6" s="84">
        <f>SUM(C6:D6)</f>
        <v>9</v>
      </c>
      <c r="F6" s="85">
        <f>E6/E42*100</f>
        <v>9.67741935483871</v>
      </c>
      <c r="G6" s="174">
        <v>11</v>
      </c>
      <c r="H6" s="84">
        <v>0</v>
      </c>
      <c r="I6" s="84">
        <f>SUM(G6:H6)</f>
        <v>11</v>
      </c>
      <c r="J6" s="158">
        <f>I6/I42*100</f>
        <v>0.4523026315789474</v>
      </c>
      <c r="K6" s="143"/>
      <c r="L6" s="144"/>
      <c r="M6" s="194"/>
      <c r="N6" s="194"/>
      <c r="O6" s="194"/>
      <c r="P6" s="144"/>
      <c r="Q6" s="145"/>
      <c r="S6" s="198"/>
      <c r="T6" s="198"/>
      <c r="U6" s="198"/>
      <c r="V6" s="198"/>
      <c r="W6" s="198"/>
      <c r="X6" s="198"/>
      <c r="Y6" s="198"/>
      <c r="Z6" s="198"/>
      <c r="AA6" s="198"/>
      <c r="AB6" s="198"/>
      <c r="AC6" s="198"/>
    </row>
    <row r="7" spans="1:29" ht="15" customHeight="1">
      <c r="A7" s="204"/>
      <c r="B7" s="16" t="s">
        <v>11</v>
      </c>
      <c r="C7" s="180">
        <v>260</v>
      </c>
      <c r="D7" s="19">
        <v>639</v>
      </c>
      <c r="E7" s="19">
        <f>SUM(C7:D7)</f>
        <v>899</v>
      </c>
      <c r="F7" s="20">
        <f>E7/E43*100</f>
        <v>81.064021641118117</v>
      </c>
      <c r="G7" s="178">
        <v>460</v>
      </c>
      <c r="H7" s="19">
        <v>1696</v>
      </c>
      <c r="I7" s="19">
        <f>SUM(G7:H7)</f>
        <v>2156</v>
      </c>
      <c r="J7" s="159">
        <f>I7/I43*100</f>
        <v>46.08807182556648</v>
      </c>
      <c r="K7" s="146"/>
      <c r="L7" s="186"/>
      <c r="M7" s="147"/>
      <c r="N7" s="147"/>
      <c r="O7" s="147"/>
      <c r="P7" s="147"/>
      <c r="Q7" s="148"/>
      <c r="S7" s="198"/>
      <c r="T7" s="198"/>
      <c r="U7" s="198"/>
      <c r="V7" s="198"/>
      <c r="W7" s="198"/>
      <c r="X7" s="198"/>
      <c r="Y7" s="198"/>
      <c r="Z7" s="198"/>
      <c r="AA7" s="198"/>
      <c r="AB7" s="198"/>
      <c r="AC7" s="198"/>
    </row>
    <row r="8" spans="1:29" ht="15" customHeight="1">
      <c r="A8" s="204"/>
      <c r="B8" s="16" t="s">
        <v>12</v>
      </c>
      <c r="C8" s="180">
        <v>418</v>
      </c>
      <c r="D8" s="19">
        <v>341</v>
      </c>
      <c r="E8" s="19">
        <f>SUM(C8:D8)</f>
        <v>759</v>
      </c>
      <c r="F8" s="20">
        <f>E8/E44*100</f>
        <v>83.960176991150433</v>
      </c>
      <c r="G8" s="178">
        <v>798</v>
      </c>
      <c r="H8" s="19">
        <v>716</v>
      </c>
      <c r="I8" s="19">
        <f>SUM(G8:H8)</f>
        <v>1514</v>
      </c>
      <c r="J8" s="159">
        <f>I8/I44*100</f>
        <v>42.46844319775596</v>
      </c>
      <c r="K8" s="146"/>
      <c r="L8" s="186"/>
      <c r="M8" s="147"/>
      <c r="N8" s="147"/>
      <c r="O8" s="147"/>
      <c r="P8" s="147"/>
      <c r="Q8" s="148"/>
      <c r="S8" s="198"/>
      <c r="T8" s="198"/>
      <c r="U8" s="198"/>
      <c r="V8" s="198"/>
      <c r="W8" s="198"/>
      <c r="X8" s="198"/>
      <c r="Y8" s="198"/>
      <c r="Z8" s="198"/>
      <c r="AA8" s="198"/>
      <c r="AB8" s="198"/>
      <c r="AC8" s="198"/>
    </row>
    <row r="9" spans="1:29" ht="15" customHeight="1">
      <c r="A9" s="204"/>
      <c r="B9" s="16" t="s">
        <v>13</v>
      </c>
      <c r="C9" s="22">
        <f>C6/C7*100</f>
        <v>3.4615384615384617</v>
      </c>
      <c r="D9" s="23">
        <f>D6/D7*100</f>
        <v>0</v>
      </c>
      <c r="E9" s="23">
        <f>E6/E7*100</f>
        <v>1.0011123470522802</v>
      </c>
      <c r="F9" s="20"/>
      <c r="G9" s="24">
        <f>G6/G7*100</f>
        <v>2.3913043478260869</v>
      </c>
      <c r="H9" s="23">
        <f>H6/H7*100</f>
        <v>0</v>
      </c>
      <c r="I9" s="23">
        <f>I6/I7*100</f>
        <v>0.51020408163265307</v>
      </c>
      <c r="J9" s="159"/>
      <c r="K9" s="146"/>
      <c r="L9" s="186"/>
      <c r="M9" s="147"/>
      <c r="N9" s="147"/>
      <c r="O9" s="147"/>
      <c r="P9" s="147"/>
      <c r="Q9" s="148"/>
      <c r="S9" s="198"/>
      <c r="T9" s="198"/>
      <c r="U9" s="198"/>
      <c r="V9" s="198"/>
      <c r="W9" s="198"/>
      <c r="X9" s="198"/>
      <c r="Y9" s="198"/>
      <c r="Z9" s="198"/>
      <c r="AA9" s="198"/>
      <c r="AB9" s="198"/>
      <c r="AC9" s="198"/>
    </row>
    <row r="10" spans="1:29" ht="15" customHeight="1">
      <c r="A10" s="204"/>
      <c r="B10" s="16" t="s">
        <v>14</v>
      </c>
      <c r="C10" s="22">
        <f>C6/C8*100</f>
        <v>2.1531100478468899</v>
      </c>
      <c r="D10" s="23">
        <f>D6/D8*100</f>
        <v>0</v>
      </c>
      <c r="E10" s="23">
        <f>E6/E8*100</f>
        <v>1.1857707509881421</v>
      </c>
      <c r="F10" s="20"/>
      <c r="G10" s="24">
        <f>G6/G8*100</f>
        <v>1.3784461152882206</v>
      </c>
      <c r="H10" s="23">
        <f>H6/H8*100</f>
        <v>0</v>
      </c>
      <c r="I10" s="23">
        <f>I6/I8*100</f>
        <v>0.72655217965653895</v>
      </c>
      <c r="J10" s="159"/>
      <c r="K10" s="146"/>
      <c r="L10" s="187"/>
      <c r="M10" s="187"/>
      <c r="N10" s="187"/>
      <c r="O10" s="187"/>
      <c r="P10" s="147"/>
      <c r="Q10" s="148"/>
      <c r="S10" s="198"/>
      <c r="T10" s="198"/>
      <c r="U10" s="198"/>
      <c r="V10" s="198"/>
      <c r="W10" s="198"/>
      <c r="X10" s="198"/>
      <c r="Y10" s="198"/>
      <c r="Z10" s="198"/>
      <c r="AA10" s="198"/>
      <c r="AB10" s="198"/>
      <c r="AC10" s="198"/>
    </row>
    <row r="11" spans="1:29" ht="15" customHeight="1" thickBot="1">
      <c r="A11" s="205"/>
      <c r="B11" s="32" t="s">
        <v>8</v>
      </c>
      <c r="C11" s="123">
        <f>C6/E6*100</f>
        <v>100</v>
      </c>
      <c r="D11" s="34">
        <f>D6/E6*100</f>
        <v>0</v>
      </c>
      <c r="E11" s="34">
        <f>SUM(C11:D11)</f>
        <v>100</v>
      </c>
      <c r="F11" s="35"/>
      <c r="G11" s="33">
        <f>G6/I6*100</f>
        <v>100</v>
      </c>
      <c r="H11" s="34">
        <f>H6/I6*100</f>
        <v>0</v>
      </c>
      <c r="I11" s="34">
        <f>SUM(G11:H11)</f>
        <v>100</v>
      </c>
      <c r="J11" s="160"/>
      <c r="K11" s="146"/>
      <c r="L11" s="147"/>
      <c r="M11" s="147"/>
      <c r="N11" s="147"/>
      <c r="O11" s="147"/>
      <c r="P11" s="147"/>
      <c r="Q11" s="148"/>
      <c r="S11" s="198"/>
      <c r="T11" s="198"/>
      <c r="U11" s="198"/>
      <c r="V11" s="198"/>
      <c r="W11" s="198"/>
      <c r="X11" s="198"/>
      <c r="Y11" s="198"/>
      <c r="Z11" s="198"/>
      <c r="AA11" s="198"/>
      <c r="AB11" s="198"/>
      <c r="AC11" s="198"/>
    </row>
    <row r="12" spans="1:29" ht="15" customHeight="1">
      <c r="A12" s="206" t="s">
        <v>15</v>
      </c>
      <c r="B12" s="86" t="s">
        <v>10</v>
      </c>
      <c r="C12" s="179">
        <v>48</v>
      </c>
      <c r="D12" s="88">
        <v>13</v>
      </c>
      <c r="E12" s="88">
        <f>SUM(C12:D12)</f>
        <v>61</v>
      </c>
      <c r="F12" s="89">
        <f>E12/E42*100</f>
        <v>65.591397849462368</v>
      </c>
      <c r="G12" s="177">
        <v>366</v>
      </c>
      <c r="H12" s="88">
        <v>392</v>
      </c>
      <c r="I12" s="88">
        <f>SUM(G12:H12)</f>
        <v>758</v>
      </c>
      <c r="J12" s="161">
        <f>I12/I42*100</f>
        <v>31.167763157894733</v>
      </c>
      <c r="K12" s="146"/>
      <c r="L12" s="147"/>
      <c r="M12" s="186" t="s">
        <v>9</v>
      </c>
      <c r="N12" s="186" t="s">
        <v>15</v>
      </c>
      <c r="O12" s="186" t="s">
        <v>16</v>
      </c>
      <c r="P12" s="187" t="s">
        <v>17</v>
      </c>
      <c r="Q12" s="148"/>
      <c r="S12" s="198"/>
      <c r="T12" s="198"/>
      <c r="U12" s="198"/>
      <c r="V12" s="198"/>
      <c r="W12" s="198"/>
      <c r="X12" s="198"/>
      <c r="Y12" s="198"/>
      <c r="Z12" s="198"/>
      <c r="AA12" s="198"/>
      <c r="AB12" s="198"/>
      <c r="AC12" s="198"/>
    </row>
    <row r="13" spans="1:29" ht="15" customHeight="1">
      <c r="A13" s="206"/>
      <c r="B13" s="16" t="s">
        <v>11</v>
      </c>
      <c r="C13" s="180">
        <v>64</v>
      </c>
      <c r="D13" s="19">
        <v>82</v>
      </c>
      <c r="E13" s="19">
        <f>SUM(C13:D13)</f>
        <v>146</v>
      </c>
      <c r="F13" s="20">
        <f>E13/E43*100</f>
        <v>13.165013525698827</v>
      </c>
      <c r="G13" s="178">
        <v>914</v>
      </c>
      <c r="H13" s="19">
        <v>999</v>
      </c>
      <c r="I13" s="19">
        <f>SUM(G13:H13)</f>
        <v>1913</v>
      </c>
      <c r="J13" s="159">
        <f>I13/I43*100</f>
        <v>40.893544249679351</v>
      </c>
      <c r="K13" s="146"/>
      <c r="L13" s="186" t="s">
        <v>10</v>
      </c>
      <c r="M13" s="233">
        <f>E6</f>
        <v>9</v>
      </c>
      <c r="N13" s="233">
        <f>E12</f>
        <v>61</v>
      </c>
      <c r="O13" s="233">
        <f>E18</f>
        <v>10</v>
      </c>
      <c r="P13" s="147">
        <f>E24</f>
        <v>0</v>
      </c>
      <c r="Q13" s="148"/>
      <c r="S13" s="198"/>
      <c r="T13" s="198"/>
      <c r="U13" s="198"/>
      <c r="V13" s="198"/>
      <c r="W13" s="198"/>
      <c r="X13" s="198"/>
      <c r="Y13" s="198"/>
      <c r="Z13" s="198"/>
      <c r="AA13" s="198"/>
      <c r="AB13" s="198"/>
      <c r="AC13" s="198"/>
    </row>
    <row r="14" spans="1:29" ht="15" customHeight="1">
      <c r="A14" s="206"/>
      <c r="B14" s="16" t="s">
        <v>12</v>
      </c>
      <c r="C14" s="180">
        <v>54</v>
      </c>
      <c r="D14" s="19">
        <v>50</v>
      </c>
      <c r="E14" s="19">
        <f>SUM(C14:D14)</f>
        <v>104</v>
      </c>
      <c r="F14" s="20">
        <f>E14/E44*100</f>
        <v>11.504424778761061</v>
      </c>
      <c r="G14" s="178">
        <v>1067</v>
      </c>
      <c r="H14" s="19">
        <v>625</v>
      </c>
      <c r="I14" s="19">
        <f>SUM(G14:H14)</f>
        <v>1692</v>
      </c>
      <c r="J14" s="159">
        <f>I14/I44*100</f>
        <v>47.46143057503506</v>
      </c>
      <c r="K14" s="146"/>
      <c r="L14" s="187" t="s">
        <v>11</v>
      </c>
      <c r="M14" s="233">
        <f>E7</f>
        <v>899</v>
      </c>
      <c r="N14" s="233">
        <f>E13</f>
        <v>146</v>
      </c>
      <c r="O14" s="234">
        <f>E19</f>
        <v>34</v>
      </c>
      <c r="P14" s="147">
        <f>E25</f>
        <v>0</v>
      </c>
      <c r="Q14" s="148"/>
      <c r="S14" s="198"/>
      <c r="T14" s="198"/>
      <c r="U14" s="198"/>
      <c r="V14" s="198"/>
      <c r="W14" s="198"/>
      <c r="X14" s="198"/>
      <c r="Y14" s="198"/>
      <c r="Z14" s="198"/>
      <c r="AA14" s="198"/>
      <c r="AB14" s="198"/>
      <c r="AC14" s="198"/>
    </row>
    <row r="15" spans="1:29" ht="15" customHeight="1">
      <c r="A15" s="206"/>
      <c r="B15" s="16" t="s">
        <v>13</v>
      </c>
      <c r="C15" s="26">
        <f>C12/C13*100</f>
        <v>75</v>
      </c>
      <c r="D15" s="27">
        <f>D12/D13*11</f>
        <v>1.7439024390243902</v>
      </c>
      <c r="E15" s="27">
        <f>E12/E13*100</f>
        <v>41.780821917808218</v>
      </c>
      <c r="F15" s="20"/>
      <c r="G15" s="31">
        <f>G12/G13*100</f>
        <v>40.043763676148799</v>
      </c>
      <c r="H15" s="27">
        <f>H12/H13*100</f>
        <v>39.23923923923924</v>
      </c>
      <c r="I15" s="27">
        <f>I12/I13*100</f>
        <v>39.623627809722947</v>
      </c>
      <c r="J15" s="159"/>
      <c r="K15" s="146"/>
      <c r="L15" s="187" t="s">
        <v>12</v>
      </c>
      <c r="M15" s="233">
        <f>E8</f>
        <v>759</v>
      </c>
      <c r="N15" s="233">
        <f>E14</f>
        <v>104</v>
      </c>
      <c r="O15" s="234">
        <f>E20</f>
        <v>9</v>
      </c>
      <c r="P15" s="147">
        <f>E26</f>
        <v>0</v>
      </c>
      <c r="Q15" s="148"/>
      <c r="S15" s="198"/>
      <c r="T15" s="198"/>
      <c r="U15" s="198"/>
      <c r="V15" s="198"/>
      <c r="W15" s="198"/>
      <c r="X15" s="198"/>
      <c r="Y15" s="198"/>
      <c r="Z15" s="198"/>
      <c r="AA15" s="198"/>
      <c r="AB15" s="198"/>
      <c r="AC15" s="198"/>
    </row>
    <row r="16" spans="1:29" ht="15" customHeight="1">
      <c r="A16" s="206"/>
      <c r="B16" s="16" t="s">
        <v>14</v>
      </c>
      <c r="C16" s="26">
        <f>C12/C14*100</f>
        <v>88.888888888888886</v>
      </c>
      <c r="D16" s="27">
        <f>D12/D14*100</f>
        <v>26</v>
      </c>
      <c r="E16" s="27">
        <f>E12/E14*100</f>
        <v>58.653846153846153</v>
      </c>
      <c r="F16" s="20"/>
      <c r="G16" s="31">
        <f>G12/G14*100</f>
        <v>34.301780693533267</v>
      </c>
      <c r="H16" s="27">
        <f>H12/H14*100</f>
        <v>62.72</v>
      </c>
      <c r="I16" s="27">
        <f>I12/I14*100</f>
        <v>44.799054373522459</v>
      </c>
      <c r="J16" s="159"/>
      <c r="K16" s="146"/>
      <c r="L16" s="147"/>
      <c r="M16" s="147"/>
      <c r="N16" s="147"/>
      <c r="O16" s="147"/>
      <c r="P16" s="147"/>
      <c r="Q16" s="148"/>
      <c r="S16" s="198"/>
      <c r="T16" s="198"/>
      <c r="U16" s="198"/>
      <c r="V16" s="198"/>
      <c r="W16" s="198"/>
      <c r="X16" s="198"/>
      <c r="Y16" s="198"/>
      <c r="Z16" s="198"/>
      <c r="AA16" s="198"/>
      <c r="AB16" s="198"/>
      <c r="AC16" s="198"/>
    </row>
    <row r="17" spans="1:29" ht="15" customHeight="1" thickBot="1">
      <c r="A17" s="206"/>
      <c r="B17" s="25" t="s">
        <v>8</v>
      </c>
      <c r="C17" s="124">
        <f>C12/E12*100</f>
        <v>78.688524590163937</v>
      </c>
      <c r="D17" s="29">
        <f>D12/E12*100</f>
        <v>21.311475409836063</v>
      </c>
      <c r="E17" s="29">
        <f>SUM(C17:D17)</f>
        <v>100</v>
      </c>
      <c r="F17" s="30"/>
      <c r="G17" s="28">
        <f>G12/I12*100</f>
        <v>48.284960422163586</v>
      </c>
      <c r="H17" s="29">
        <f>H12/I12*100</f>
        <v>51.715039577836407</v>
      </c>
      <c r="I17" s="29">
        <f>SUM(G17:H17)</f>
        <v>100</v>
      </c>
      <c r="J17" s="162"/>
      <c r="K17" s="146"/>
      <c r="L17" s="147"/>
      <c r="M17" s="147"/>
      <c r="N17" s="147"/>
      <c r="O17" s="147"/>
      <c r="P17" s="147"/>
      <c r="Q17" s="148"/>
      <c r="S17" s="198"/>
      <c r="T17" s="198"/>
      <c r="U17" s="198"/>
      <c r="V17" s="198"/>
      <c r="W17" s="198"/>
      <c r="X17" s="198"/>
      <c r="Y17" s="198"/>
      <c r="Z17" s="198"/>
      <c r="AA17" s="198"/>
      <c r="AB17" s="198"/>
      <c r="AC17" s="198"/>
    </row>
    <row r="18" spans="1:29" ht="15" customHeight="1" thickBot="1">
      <c r="A18" s="207" t="s">
        <v>16</v>
      </c>
      <c r="B18" s="82" t="s">
        <v>10</v>
      </c>
      <c r="C18" s="181">
        <v>5</v>
      </c>
      <c r="D18" s="84">
        <v>5</v>
      </c>
      <c r="E18" s="84">
        <f>SUM(C18:D18)</f>
        <v>10</v>
      </c>
      <c r="F18" s="85">
        <f>E18/E42*100</f>
        <v>10.75268817204301</v>
      </c>
      <c r="G18" s="174">
        <v>8</v>
      </c>
      <c r="H18" s="84">
        <v>648</v>
      </c>
      <c r="I18" s="84">
        <f>SUM(G18:H18)</f>
        <v>656</v>
      </c>
      <c r="J18" s="158">
        <f>I18/I42*100</f>
        <v>26.973684210526315</v>
      </c>
      <c r="K18" s="149"/>
      <c r="L18" s="150"/>
      <c r="M18" s="150"/>
      <c r="N18" s="150"/>
      <c r="O18" s="150"/>
      <c r="P18" s="150"/>
      <c r="Q18" s="151"/>
      <c r="S18" s="198"/>
      <c r="T18" s="198"/>
      <c r="U18" s="198"/>
      <c r="V18" s="198"/>
      <c r="W18" s="198"/>
      <c r="X18" s="198"/>
      <c r="Y18" s="198"/>
      <c r="Z18" s="198"/>
      <c r="AA18" s="198"/>
      <c r="AB18" s="198"/>
      <c r="AC18" s="198"/>
    </row>
    <row r="19" spans="1:29" ht="15" customHeight="1">
      <c r="A19" s="208"/>
      <c r="B19" s="16" t="s">
        <v>11</v>
      </c>
      <c r="C19" s="180">
        <v>14</v>
      </c>
      <c r="D19" s="19">
        <v>20</v>
      </c>
      <c r="E19" s="19">
        <f>SUM(C19:D19)</f>
        <v>34</v>
      </c>
      <c r="F19" s="20">
        <f>E19/E43*100</f>
        <v>3.0658250676284942</v>
      </c>
      <c r="G19" s="178">
        <v>66</v>
      </c>
      <c r="H19" s="19">
        <v>82</v>
      </c>
      <c r="I19" s="19">
        <f>SUM(G19:H19)</f>
        <v>148</v>
      </c>
      <c r="J19" s="159">
        <f>I19/I43*100</f>
        <v>3.1637451902522442</v>
      </c>
      <c r="K19" s="146"/>
      <c r="L19" s="147"/>
      <c r="M19" s="147"/>
      <c r="N19" s="147"/>
      <c r="O19" s="147"/>
      <c r="P19" s="147"/>
      <c r="Q19" s="148"/>
      <c r="S19" s="198"/>
      <c r="T19" s="198"/>
      <c r="U19" s="198"/>
      <c r="V19" s="198"/>
      <c r="W19" s="198"/>
      <c r="X19" s="198"/>
      <c r="Y19" s="198"/>
      <c r="Z19" s="198"/>
      <c r="AA19" s="198"/>
      <c r="AB19" s="198"/>
      <c r="AC19" s="198"/>
    </row>
    <row r="20" spans="1:29" ht="15" customHeight="1">
      <c r="A20" s="208"/>
      <c r="B20" s="16" t="s">
        <v>12</v>
      </c>
      <c r="C20" s="180">
        <v>4</v>
      </c>
      <c r="D20" s="19">
        <v>5</v>
      </c>
      <c r="E20" s="19">
        <f>SUM(C20:D20)</f>
        <v>9</v>
      </c>
      <c r="F20" s="20">
        <f>E20/E44*100</f>
        <v>0.99557522123893805</v>
      </c>
      <c r="G20" s="178">
        <v>35</v>
      </c>
      <c r="H20" s="19">
        <v>7</v>
      </c>
      <c r="I20" s="19">
        <f>SUM(G20:H20)</f>
        <v>42</v>
      </c>
      <c r="J20" s="159">
        <f>I20/I44*100</f>
        <v>1.1781206171107994</v>
      </c>
      <c r="K20" s="146"/>
      <c r="L20" s="147"/>
      <c r="M20" s="147"/>
      <c r="N20" s="147"/>
      <c r="O20" s="147"/>
      <c r="P20" s="147"/>
      <c r="Q20" s="148"/>
      <c r="S20" s="198"/>
      <c r="T20" s="198"/>
      <c r="U20" s="198"/>
      <c r="V20" s="198"/>
      <c r="W20" s="198"/>
      <c r="X20" s="198"/>
      <c r="Y20" s="198"/>
      <c r="Z20" s="198"/>
      <c r="AA20" s="198"/>
      <c r="AB20" s="198"/>
      <c r="AC20" s="198"/>
    </row>
    <row r="21" spans="1:29" ht="15" customHeight="1">
      <c r="A21" s="208"/>
      <c r="B21" s="16" t="s">
        <v>13</v>
      </c>
      <c r="C21" s="26">
        <f>C18/C19*100</f>
        <v>35.714285714285715</v>
      </c>
      <c r="D21" s="27">
        <f>D18/D19*100</f>
        <v>25</v>
      </c>
      <c r="E21" s="27">
        <f>E18/E19*100</f>
        <v>29.411764705882355</v>
      </c>
      <c r="F21" s="20"/>
      <c r="G21" s="31">
        <f>G18/G19*100</f>
        <v>12.121212121212121</v>
      </c>
      <c r="H21" s="27">
        <f>H18/H19*100</f>
        <v>790.2439024390244</v>
      </c>
      <c r="I21" s="27">
        <f>I18/I19*100</f>
        <v>443.24324324324323</v>
      </c>
      <c r="J21" s="159"/>
      <c r="K21" s="146"/>
      <c r="L21" s="147"/>
      <c r="M21" s="147"/>
      <c r="N21" s="147"/>
      <c r="O21" s="147"/>
      <c r="P21" s="147"/>
      <c r="Q21" s="148"/>
      <c r="S21" s="198"/>
      <c r="T21" s="198"/>
      <c r="U21" s="198"/>
      <c r="V21" s="198"/>
      <c r="W21" s="198"/>
      <c r="X21" s="198"/>
      <c r="Y21" s="198"/>
      <c r="Z21" s="198"/>
      <c r="AA21" s="198"/>
      <c r="AB21" s="198"/>
      <c r="AC21" s="198"/>
    </row>
    <row r="22" spans="1:29" ht="15" customHeight="1">
      <c r="A22" s="208"/>
      <c r="B22" s="16" t="s">
        <v>14</v>
      </c>
      <c r="C22" s="26">
        <f>C18/C20*100</f>
        <v>125</v>
      </c>
      <c r="D22" s="27">
        <f>D18/D20*100</f>
        <v>100</v>
      </c>
      <c r="E22" s="27">
        <f>E18/E20*100</f>
        <v>111.11111111111111</v>
      </c>
      <c r="F22" s="20"/>
      <c r="G22" s="31">
        <f>G18/G20*100</f>
        <v>22.857142857142858</v>
      </c>
      <c r="H22" s="27">
        <f>H18/H20*100</f>
        <v>9257.1428571428569</v>
      </c>
      <c r="I22" s="27">
        <f>I18/I20*100</f>
        <v>1561.9047619047619</v>
      </c>
      <c r="J22" s="159"/>
      <c r="K22" s="146"/>
      <c r="P22" s="147"/>
      <c r="Q22" s="148"/>
      <c r="S22" s="198"/>
      <c r="T22" s="198"/>
      <c r="U22" s="198"/>
      <c r="V22" s="198"/>
      <c r="W22" s="198"/>
      <c r="X22" s="198"/>
      <c r="Y22" s="198"/>
      <c r="Z22" s="198"/>
      <c r="AA22" s="198"/>
      <c r="AB22" s="198"/>
      <c r="AC22" s="198"/>
    </row>
    <row r="23" spans="1:29" ht="15" customHeight="1" thickBot="1">
      <c r="A23" s="209"/>
      <c r="B23" s="32" t="s">
        <v>8</v>
      </c>
      <c r="C23" s="123">
        <f>C18/E18*100</f>
        <v>50</v>
      </c>
      <c r="D23" s="34">
        <f>D18/E18*100</f>
        <v>50</v>
      </c>
      <c r="E23" s="34">
        <f>SUM(C23:D23)</f>
        <v>100</v>
      </c>
      <c r="F23" s="35"/>
      <c r="G23" s="33">
        <f>G18/I18*100</f>
        <v>1.2195121951219512</v>
      </c>
      <c r="H23" s="34">
        <f>H18/I18*100</f>
        <v>98.780487804878049</v>
      </c>
      <c r="I23" s="34">
        <f>SUM(G23:H23)</f>
        <v>100</v>
      </c>
      <c r="J23" s="160"/>
      <c r="K23" s="146"/>
      <c r="L23" s="147"/>
      <c r="M23" s="147"/>
      <c r="N23" s="147"/>
      <c r="O23" s="147"/>
      <c r="P23" s="147"/>
      <c r="Q23" s="148"/>
      <c r="S23" s="198"/>
      <c r="T23" s="198"/>
      <c r="U23" s="198"/>
      <c r="V23" s="198"/>
      <c r="W23" s="198"/>
      <c r="X23" s="198"/>
      <c r="Y23" s="198"/>
      <c r="Z23" s="198"/>
      <c r="AA23" s="198"/>
      <c r="AB23" s="198"/>
      <c r="AC23" s="198"/>
    </row>
    <row r="24" spans="1:29" ht="15" customHeight="1">
      <c r="A24" s="210" t="s">
        <v>17</v>
      </c>
      <c r="B24" s="86" t="s">
        <v>10</v>
      </c>
      <c r="C24" s="179">
        <v>0</v>
      </c>
      <c r="D24" s="88">
        <v>0</v>
      </c>
      <c r="E24" s="87">
        <f>SUM(C24:D24)</f>
        <v>0</v>
      </c>
      <c r="F24" s="89">
        <f>E24/E42*100</f>
        <v>0</v>
      </c>
      <c r="G24" s="177">
        <v>0</v>
      </c>
      <c r="H24" s="88">
        <v>0</v>
      </c>
      <c r="I24" s="87">
        <f>SUM(G24:H24)</f>
        <v>0</v>
      </c>
      <c r="J24" s="161">
        <f>I24/I42*100</f>
        <v>0</v>
      </c>
      <c r="K24" s="146"/>
      <c r="M24" s="193" t="s">
        <v>10</v>
      </c>
      <c r="N24" s="186" t="s">
        <v>11</v>
      </c>
      <c r="O24" s="186" t="s">
        <v>12</v>
      </c>
      <c r="P24" s="147"/>
      <c r="Q24" s="148"/>
      <c r="S24" s="198"/>
      <c r="T24" s="198"/>
      <c r="U24" s="198"/>
      <c r="V24" s="198"/>
      <c r="W24" s="198"/>
      <c r="X24" s="198"/>
      <c r="Y24" s="198"/>
      <c r="Z24" s="198"/>
      <c r="AA24" s="198"/>
      <c r="AB24" s="198"/>
      <c r="AC24" s="198"/>
    </row>
    <row r="25" spans="1:29" ht="15" customHeight="1">
      <c r="A25" s="210"/>
      <c r="B25" s="16" t="s">
        <v>11</v>
      </c>
      <c r="C25" s="180">
        <v>0</v>
      </c>
      <c r="D25" s="19">
        <v>0</v>
      </c>
      <c r="E25" s="18">
        <f>SUM(C25:D25)</f>
        <v>0</v>
      </c>
      <c r="F25" s="20">
        <f>E25/E43*100</f>
        <v>0</v>
      </c>
      <c r="G25" s="178">
        <v>0</v>
      </c>
      <c r="H25" s="19">
        <v>0</v>
      </c>
      <c r="I25" s="18">
        <f>SUM(G25:H25)</f>
        <v>0</v>
      </c>
      <c r="J25" s="159">
        <f>I25/I43*100</f>
        <v>0</v>
      </c>
      <c r="K25" s="146"/>
      <c r="L25" s="187" t="s">
        <v>17</v>
      </c>
      <c r="M25" s="187">
        <f>I24</f>
        <v>0</v>
      </c>
      <c r="N25" s="187">
        <f>I25</f>
        <v>0</v>
      </c>
      <c r="O25" s="187">
        <f>I26</f>
        <v>0</v>
      </c>
      <c r="P25" s="147"/>
      <c r="Q25" s="148"/>
      <c r="S25" s="198"/>
      <c r="T25" s="198"/>
      <c r="U25" s="198"/>
      <c r="V25" s="198"/>
      <c r="W25" s="198"/>
      <c r="X25" s="198"/>
      <c r="Y25" s="198"/>
      <c r="Z25" s="198"/>
      <c r="AA25" s="198"/>
      <c r="AB25" s="198"/>
      <c r="AC25" s="198"/>
    </row>
    <row r="26" spans="1:29" ht="15" customHeight="1">
      <c r="A26" s="210"/>
      <c r="B26" s="16" t="s">
        <v>12</v>
      </c>
      <c r="C26" s="180">
        <v>0</v>
      </c>
      <c r="D26" s="19">
        <v>0</v>
      </c>
      <c r="E26" s="18">
        <f>SUM(C26:D26)</f>
        <v>0</v>
      </c>
      <c r="F26" s="20">
        <f>E26/E44*100</f>
        <v>0</v>
      </c>
      <c r="G26" s="178">
        <v>0</v>
      </c>
      <c r="H26" s="19">
        <v>0</v>
      </c>
      <c r="I26" s="18">
        <f>SUM(G26:H26)</f>
        <v>0</v>
      </c>
      <c r="J26" s="159">
        <f>I26/I44*100</f>
        <v>0</v>
      </c>
      <c r="K26" s="146"/>
      <c r="L26" s="186" t="s">
        <v>16</v>
      </c>
      <c r="M26" s="234">
        <f>I18</f>
        <v>656</v>
      </c>
      <c r="N26" s="234">
        <f>I19</f>
        <v>148</v>
      </c>
      <c r="O26" s="234">
        <f>I20</f>
        <v>42</v>
      </c>
      <c r="P26" s="147"/>
      <c r="Q26" s="148"/>
      <c r="S26" s="198"/>
      <c r="T26" s="198"/>
      <c r="U26" s="198"/>
      <c r="V26" s="198"/>
      <c r="W26" s="198"/>
      <c r="X26" s="198"/>
      <c r="Y26" s="198"/>
      <c r="Z26" s="198"/>
      <c r="AA26" s="198"/>
      <c r="AB26" s="198"/>
      <c r="AC26" s="198"/>
    </row>
    <row r="27" spans="1:29" ht="15" customHeight="1">
      <c r="A27" s="210"/>
      <c r="B27" s="16" t="s">
        <v>13</v>
      </c>
      <c r="C27" s="26" t="e">
        <f>C24/C25*100</f>
        <v>#DIV/0!</v>
      </c>
      <c r="D27" s="27" t="e">
        <f>D24/D25*100</f>
        <v>#DIV/0!</v>
      </c>
      <c r="E27" s="27" t="e">
        <f>E24/E25*100</f>
        <v>#DIV/0!</v>
      </c>
      <c r="F27" s="20"/>
      <c r="G27" s="31" t="e">
        <f>G24/G25*100</f>
        <v>#DIV/0!</v>
      </c>
      <c r="H27" s="27" t="e">
        <f>H24/H25*100</f>
        <v>#DIV/0!</v>
      </c>
      <c r="I27" s="27" t="e">
        <f>F24/I24*100</f>
        <v>#DIV/0!</v>
      </c>
      <c r="J27" s="159"/>
      <c r="K27" s="146"/>
      <c r="L27" s="186" t="s">
        <v>15</v>
      </c>
      <c r="M27" s="234">
        <f>I12</f>
        <v>758</v>
      </c>
      <c r="N27" s="234">
        <f>I13</f>
        <v>1913</v>
      </c>
      <c r="O27" s="234">
        <f>I14</f>
        <v>1692</v>
      </c>
      <c r="P27" s="147"/>
      <c r="Q27" s="148"/>
      <c r="S27" s="198"/>
      <c r="T27" s="198"/>
      <c r="U27" s="198"/>
      <c r="V27" s="198"/>
      <c r="W27" s="198"/>
      <c r="X27" s="198"/>
      <c r="Y27" s="198"/>
      <c r="Z27" s="198"/>
      <c r="AA27" s="198"/>
      <c r="AB27" s="198"/>
      <c r="AC27" s="198"/>
    </row>
    <row r="28" spans="1:29" ht="15" customHeight="1">
      <c r="A28" s="210"/>
      <c r="B28" s="16" t="s">
        <v>14</v>
      </c>
      <c r="C28" s="26" t="e">
        <f>C24/C26*100</f>
        <v>#DIV/0!</v>
      </c>
      <c r="D28" s="27" t="e">
        <f>D24/D26*100</f>
        <v>#DIV/0!</v>
      </c>
      <c r="E28" s="27" t="e">
        <f>E24/E26*100</f>
        <v>#DIV/0!</v>
      </c>
      <c r="F28" s="20"/>
      <c r="G28" s="31" t="e">
        <f>G24/G26*100</f>
        <v>#DIV/0!</v>
      </c>
      <c r="H28" s="27" t="e">
        <f>H24/H26*100</f>
        <v>#DIV/0!</v>
      </c>
      <c r="I28" s="27" t="e">
        <f>G26/I26*100</f>
        <v>#DIV/0!</v>
      </c>
      <c r="J28" s="159"/>
      <c r="K28" s="146"/>
      <c r="L28" s="186" t="s">
        <v>9</v>
      </c>
      <c r="M28" s="234">
        <f>I6</f>
        <v>11</v>
      </c>
      <c r="N28" s="234">
        <f>I7</f>
        <v>2156</v>
      </c>
      <c r="O28" s="234">
        <f>I8</f>
        <v>1514</v>
      </c>
      <c r="P28" s="147"/>
      <c r="Q28" s="148"/>
      <c r="S28" s="198"/>
      <c r="T28" s="198"/>
      <c r="U28" s="198"/>
      <c r="V28" s="198"/>
      <c r="W28" s="198"/>
      <c r="X28" s="198"/>
      <c r="Y28" s="198"/>
      <c r="Z28" s="198"/>
      <c r="AA28" s="198"/>
      <c r="AB28" s="198"/>
      <c r="AC28" s="198"/>
    </row>
    <row r="29" spans="1:29" ht="15" customHeight="1" thickBot="1">
      <c r="A29" s="210"/>
      <c r="B29" s="25" t="s">
        <v>8</v>
      </c>
      <c r="C29" s="124" t="e">
        <f>C24/E24*100</f>
        <v>#DIV/0!</v>
      </c>
      <c r="D29" s="29" t="e">
        <f>D24/E24*100</f>
        <v>#DIV/0!</v>
      </c>
      <c r="E29" s="29" t="e">
        <f>SUM(C29:D29)</f>
        <v>#DIV/0!</v>
      </c>
      <c r="F29" s="30"/>
      <c r="G29" s="28" t="e">
        <f>G24/I24*100</f>
        <v>#DIV/0!</v>
      </c>
      <c r="H29" s="29" t="e">
        <f>H24/I24*100</f>
        <v>#DIV/0!</v>
      </c>
      <c r="I29" s="29" t="e">
        <f>SUM(G29:H29)</f>
        <v>#DIV/0!</v>
      </c>
      <c r="J29" s="162"/>
      <c r="K29" s="146"/>
      <c r="P29" s="147"/>
      <c r="Q29" s="148"/>
      <c r="S29" s="198"/>
      <c r="T29" s="198"/>
      <c r="U29" s="198"/>
      <c r="V29" s="198"/>
      <c r="W29" s="198"/>
      <c r="X29" s="198"/>
      <c r="Y29" s="198"/>
      <c r="Z29" s="198"/>
      <c r="AA29" s="198"/>
      <c r="AB29" s="198"/>
      <c r="AC29" s="198"/>
    </row>
    <row r="30" spans="1:29" ht="15" customHeight="1">
      <c r="A30" s="218" t="s">
        <v>18</v>
      </c>
      <c r="B30" s="90" t="s">
        <v>10</v>
      </c>
      <c r="C30" s="181">
        <f t="shared" ref="C30:J32" si="0">C6+C12+C18+C24</f>
        <v>62</v>
      </c>
      <c r="D30" s="84">
        <f t="shared" si="0"/>
        <v>18</v>
      </c>
      <c r="E30" s="84">
        <f t="shared" si="0"/>
        <v>80</v>
      </c>
      <c r="F30" s="85">
        <f t="shared" si="0"/>
        <v>86.021505376344081</v>
      </c>
      <c r="G30" s="174">
        <f t="shared" si="0"/>
        <v>385</v>
      </c>
      <c r="H30" s="84">
        <f t="shared" si="0"/>
        <v>1040</v>
      </c>
      <c r="I30" s="83">
        <f t="shared" si="0"/>
        <v>1425</v>
      </c>
      <c r="J30" s="158">
        <f t="shared" si="0"/>
        <v>58.59375</v>
      </c>
      <c r="K30" s="146"/>
      <c r="L30" s="147"/>
      <c r="M30" s="147"/>
      <c r="N30" s="147"/>
      <c r="O30" s="147"/>
      <c r="P30" s="147"/>
      <c r="Q30" s="148"/>
      <c r="S30" s="198"/>
      <c r="T30" s="198"/>
      <c r="U30" s="198"/>
      <c r="V30" s="198"/>
      <c r="W30" s="198"/>
      <c r="X30" s="198"/>
      <c r="Y30" s="198"/>
      <c r="Z30" s="198"/>
      <c r="AA30" s="198"/>
      <c r="AB30" s="198"/>
      <c r="AC30" s="198"/>
    </row>
    <row r="31" spans="1:29" ht="15" customHeight="1">
      <c r="A31" s="219"/>
      <c r="B31" s="125" t="s">
        <v>11</v>
      </c>
      <c r="C31" s="182">
        <f t="shared" si="0"/>
        <v>338</v>
      </c>
      <c r="D31" s="127">
        <f t="shared" si="0"/>
        <v>741</v>
      </c>
      <c r="E31" s="127">
        <f t="shared" si="0"/>
        <v>1079</v>
      </c>
      <c r="F31" s="128">
        <f t="shared" si="0"/>
        <v>97.294860234445437</v>
      </c>
      <c r="G31" s="176">
        <f t="shared" si="0"/>
        <v>1440</v>
      </c>
      <c r="H31" s="127">
        <f t="shared" si="0"/>
        <v>2777</v>
      </c>
      <c r="I31" s="126">
        <f t="shared" si="0"/>
        <v>4217</v>
      </c>
      <c r="J31" s="163">
        <f t="shared" si="0"/>
        <v>90.145361265498067</v>
      </c>
      <c r="K31" s="155"/>
      <c r="L31" s="156"/>
      <c r="M31" s="156"/>
      <c r="N31" s="156"/>
      <c r="O31" s="156"/>
      <c r="P31" s="156"/>
      <c r="Q31" s="157"/>
      <c r="S31" s="198"/>
      <c r="T31" s="198"/>
      <c r="U31" s="198"/>
      <c r="V31" s="198"/>
      <c r="W31" s="198"/>
      <c r="X31" s="198"/>
      <c r="Y31" s="198"/>
      <c r="Z31" s="198"/>
      <c r="AA31" s="198"/>
      <c r="AB31" s="198"/>
      <c r="AC31" s="198"/>
    </row>
    <row r="32" spans="1:29" ht="15" customHeight="1">
      <c r="A32" s="219"/>
      <c r="B32" s="125" t="s">
        <v>12</v>
      </c>
      <c r="C32" s="182">
        <f t="shared" si="0"/>
        <v>476</v>
      </c>
      <c r="D32" s="127">
        <f t="shared" si="0"/>
        <v>396</v>
      </c>
      <c r="E32" s="127">
        <f t="shared" si="0"/>
        <v>872</v>
      </c>
      <c r="F32" s="128">
        <f t="shared" si="0"/>
        <v>96.460176991150433</v>
      </c>
      <c r="G32" s="176">
        <f t="shared" si="0"/>
        <v>1900</v>
      </c>
      <c r="H32" s="127">
        <f t="shared" si="0"/>
        <v>1348</v>
      </c>
      <c r="I32" s="126">
        <f t="shared" si="0"/>
        <v>3248</v>
      </c>
      <c r="J32" s="163">
        <f t="shared" si="0"/>
        <v>91.107994389901805</v>
      </c>
      <c r="K32" s="155"/>
      <c r="L32" s="156"/>
      <c r="M32" s="156"/>
      <c r="N32" s="156"/>
      <c r="O32" s="156"/>
      <c r="P32" s="156"/>
      <c r="Q32" s="157"/>
      <c r="S32" s="198"/>
      <c r="T32" s="198"/>
      <c r="U32" s="198"/>
      <c r="V32" s="198"/>
      <c r="W32" s="198"/>
      <c r="X32" s="198"/>
      <c r="Y32" s="198"/>
      <c r="Z32" s="198"/>
      <c r="AA32" s="198"/>
      <c r="AB32" s="198"/>
      <c r="AC32" s="198"/>
    </row>
    <row r="33" spans="1:17" ht="15" customHeight="1" thickBot="1">
      <c r="A33" s="219"/>
      <c r="B33" s="125" t="s">
        <v>13</v>
      </c>
      <c r="C33" s="129">
        <f>C30/C31*100</f>
        <v>18.34319526627219</v>
      </c>
      <c r="D33" s="130">
        <f>D30/D31*100</f>
        <v>2.42914979757085</v>
      </c>
      <c r="E33" s="130">
        <f>E30/E31*100</f>
        <v>7.4142724745134378</v>
      </c>
      <c r="F33" s="128"/>
      <c r="G33" s="131">
        <f>G30/G31*100</f>
        <v>26.736111111111111</v>
      </c>
      <c r="H33" s="130">
        <f>H30/H31*100</f>
        <v>37.450486136118109</v>
      </c>
      <c r="I33" s="130">
        <f>I30/I31*100</f>
        <v>33.791795115010672</v>
      </c>
      <c r="J33" s="163"/>
      <c r="K33" s="152"/>
      <c r="L33" s="153"/>
      <c r="M33" s="153"/>
      <c r="N33" s="153"/>
      <c r="O33" s="153"/>
      <c r="P33" s="153"/>
      <c r="Q33" s="154"/>
    </row>
    <row r="34" spans="1:17" ht="15" customHeight="1">
      <c r="A34" s="219"/>
      <c r="B34" s="125" t="s">
        <v>14</v>
      </c>
      <c r="C34" s="129">
        <f>C30/C32*100</f>
        <v>13.025210084033615</v>
      </c>
      <c r="D34" s="130">
        <f>D30/D32*100</f>
        <v>4.5454545454545459</v>
      </c>
      <c r="E34" s="130">
        <f>E30/E32*100</f>
        <v>9.1743119266055047</v>
      </c>
      <c r="F34" s="128"/>
      <c r="G34" s="131">
        <f>G30/G32*100</f>
        <v>20.263157894736842</v>
      </c>
      <c r="H34" s="130">
        <f>H30/H32*100</f>
        <v>77.151335311572694</v>
      </c>
      <c r="I34" s="130">
        <f>I30/I32*100</f>
        <v>43.873152709359609</v>
      </c>
      <c r="J34" s="128"/>
      <c r="K34" s="211" t="s">
        <v>102</v>
      </c>
      <c r="L34" s="212"/>
      <c r="M34" s="212"/>
      <c r="N34" s="212"/>
      <c r="O34" s="212"/>
      <c r="P34" s="212"/>
      <c r="Q34" s="213"/>
    </row>
    <row r="35" spans="1:17" ht="15" customHeight="1" thickBot="1">
      <c r="A35" s="220"/>
      <c r="B35" s="136" t="s">
        <v>8</v>
      </c>
      <c r="C35" s="137">
        <f>C30/E30*100</f>
        <v>77.5</v>
      </c>
      <c r="D35" s="138">
        <f>D30/E30*100</f>
        <v>22.5</v>
      </c>
      <c r="E35" s="138">
        <f>SUM(C35:D35)</f>
        <v>100</v>
      </c>
      <c r="F35" s="139"/>
      <c r="G35" s="140">
        <f>G30/I30*100</f>
        <v>27.017543859649123</v>
      </c>
      <c r="H35" s="138">
        <f>H30/I30*100</f>
        <v>72.982456140350877</v>
      </c>
      <c r="I35" s="138">
        <f>SUM(G35:H35)</f>
        <v>100</v>
      </c>
      <c r="J35" s="139"/>
      <c r="K35" s="214"/>
      <c r="L35" s="215"/>
      <c r="M35" s="215"/>
      <c r="N35" s="215"/>
      <c r="O35" s="215"/>
      <c r="P35" s="215"/>
      <c r="Q35" s="216"/>
    </row>
    <row r="36" spans="1:17" ht="15" customHeight="1">
      <c r="A36" s="221" t="s">
        <v>19</v>
      </c>
      <c r="B36" s="90" t="s">
        <v>10</v>
      </c>
      <c r="C36" s="181">
        <v>1</v>
      </c>
      <c r="D36" s="84">
        <v>12</v>
      </c>
      <c r="E36" s="84">
        <f>SUM(C36:D36)</f>
        <v>13</v>
      </c>
      <c r="F36" s="85">
        <f>E36/E42*100</f>
        <v>13.978494623655912</v>
      </c>
      <c r="G36" s="174">
        <v>399</v>
      </c>
      <c r="H36" s="84">
        <v>608</v>
      </c>
      <c r="I36" s="84">
        <f>SUM(G36:H36)</f>
        <v>1007</v>
      </c>
      <c r="J36" s="85">
        <f>I36/I42*100</f>
        <v>41.40625</v>
      </c>
      <c r="K36" s="146"/>
      <c r="L36" s="147"/>
      <c r="M36" s="147"/>
      <c r="N36" s="147"/>
      <c r="O36" s="147"/>
      <c r="P36" s="147"/>
      <c r="Q36" s="148"/>
    </row>
    <row r="37" spans="1:17" ht="15" customHeight="1">
      <c r="A37" s="222"/>
      <c r="B37" s="80" t="s">
        <v>11</v>
      </c>
      <c r="C37" s="183">
        <v>8</v>
      </c>
      <c r="D37" s="74">
        <v>22</v>
      </c>
      <c r="E37" s="74">
        <f>SUM(C37:D37)</f>
        <v>30</v>
      </c>
      <c r="F37" s="75">
        <f>E37/E43*100</f>
        <v>2.7051397655545535</v>
      </c>
      <c r="G37" s="175">
        <v>26</v>
      </c>
      <c r="H37" s="74">
        <v>435</v>
      </c>
      <c r="I37" s="74">
        <f>SUM(G37:H37)</f>
        <v>461</v>
      </c>
      <c r="J37" s="75">
        <f>I37/I43*100</f>
        <v>9.8546387345019237</v>
      </c>
      <c r="K37" s="146"/>
      <c r="L37" s="186" t="s">
        <v>9</v>
      </c>
      <c r="M37" s="188">
        <f>J6</f>
        <v>0.4523026315789474</v>
      </c>
      <c r="N37" s="147"/>
      <c r="O37" s="147"/>
      <c r="P37" s="147"/>
      <c r="Q37" s="148"/>
    </row>
    <row r="38" spans="1:17" ht="15" customHeight="1">
      <c r="A38" s="222"/>
      <c r="B38" s="80" t="s">
        <v>12</v>
      </c>
      <c r="C38" s="183">
        <v>2</v>
      </c>
      <c r="D38" s="74">
        <v>30</v>
      </c>
      <c r="E38" s="74">
        <f>SUM(C38:D38)</f>
        <v>32</v>
      </c>
      <c r="F38" s="75">
        <f>E38/E44*100</f>
        <v>3.5398230088495577</v>
      </c>
      <c r="G38" s="175">
        <v>30</v>
      </c>
      <c r="H38" s="74">
        <v>287</v>
      </c>
      <c r="I38" s="74">
        <f>SUM(G38:H38)</f>
        <v>317</v>
      </c>
      <c r="J38" s="75">
        <f>I38/I44*100</f>
        <v>8.8920056100981757</v>
      </c>
      <c r="K38" s="146"/>
      <c r="L38" s="186" t="s">
        <v>15</v>
      </c>
      <c r="M38" s="188">
        <f>J12</f>
        <v>31.167763157894733</v>
      </c>
      <c r="N38" s="147"/>
      <c r="O38" s="147"/>
      <c r="P38" s="147"/>
      <c r="Q38" s="148"/>
    </row>
    <row r="39" spans="1:17" ht="15" customHeight="1">
      <c r="A39" s="222"/>
      <c r="B39" s="80" t="s">
        <v>13</v>
      </c>
      <c r="C39" s="76">
        <f>C36/C37*100</f>
        <v>12.5</v>
      </c>
      <c r="D39" s="77">
        <f>D36/D37*100</f>
        <v>54.54545454545454</v>
      </c>
      <c r="E39" s="77">
        <f>E36/E37*100</f>
        <v>43.333333333333336</v>
      </c>
      <c r="F39" s="75"/>
      <c r="G39" s="78">
        <f>G36/G37*100</f>
        <v>1534.6153846153848</v>
      </c>
      <c r="H39" s="77">
        <f>H36/H37*100</f>
        <v>139.77011494252872</v>
      </c>
      <c r="I39" s="77">
        <f>F36/I36*100</f>
        <v>1.3881325346232285</v>
      </c>
      <c r="J39" s="75"/>
      <c r="K39" s="146"/>
      <c r="L39" s="186" t="s">
        <v>16</v>
      </c>
      <c r="M39" s="188">
        <f>J18</f>
        <v>26.973684210526315</v>
      </c>
      <c r="N39" s="147"/>
      <c r="O39" s="147"/>
      <c r="P39" s="147"/>
      <c r="Q39" s="148"/>
    </row>
    <row r="40" spans="1:17" ht="15" customHeight="1">
      <c r="A40" s="222"/>
      <c r="B40" s="80" t="s">
        <v>14</v>
      </c>
      <c r="C40" s="76">
        <f>C36/C38*100</f>
        <v>50</v>
      </c>
      <c r="D40" s="77">
        <f>D36/D38*100</f>
        <v>40</v>
      </c>
      <c r="E40" s="77">
        <f>E36/18*100</f>
        <v>72.222222222222214</v>
      </c>
      <c r="F40" s="75"/>
      <c r="G40" s="78">
        <f>G36/G38*100</f>
        <v>1330</v>
      </c>
      <c r="H40" s="77">
        <f>H36/H38*100</f>
        <v>211.84668989547038</v>
      </c>
      <c r="I40" s="77">
        <f>G38/I38*100</f>
        <v>9.4637223974763405</v>
      </c>
      <c r="J40" s="75"/>
      <c r="K40" s="146"/>
      <c r="L40" s="187" t="s">
        <v>17</v>
      </c>
      <c r="M40" s="188">
        <f>J24</f>
        <v>0</v>
      </c>
      <c r="N40" s="147"/>
      <c r="O40" s="147"/>
      <c r="P40" s="147"/>
      <c r="Q40" s="148"/>
    </row>
    <row r="41" spans="1:17" ht="15" customHeight="1" thickBot="1">
      <c r="A41" s="223"/>
      <c r="B41" s="81" t="s">
        <v>8</v>
      </c>
      <c r="C41" s="133">
        <f>C36/E36*100</f>
        <v>7.6923076923076925</v>
      </c>
      <c r="D41" s="134">
        <f>D36/E36*100</f>
        <v>92.307692307692307</v>
      </c>
      <c r="E41" s="134">
        <f>SUM(C41:D41)</f>
        <v>100</v>
      </c>
      <c r="F41" s="79"/>
      <c r="G41" s="135">
        <f>G36/I36*100</f>
        <v>39.622641509433961</v>
      </c>
      <c r="H41" s="134">
        <f>H36/I36*100</f>
        <v>60.377358490566039</v>
      </c>
      <c r="I41" s="134">
        <f>SUM(G41:H41)</f>
        <v>100</v>
      </c>
      <c r="J41" s="79"/>
      <c r="K41" s="146"/>
      <c r="L41" s="187" t="s">
        <v>103</v>
      </c>
      <c r="M41" s="188">
        <f>J36</f>
        <v>41.40625</v>
      </c>
      <c r="N41" s="147"/>
      <c r="O41" s="147"/>
      <c r="P41" s="147"/>
      <c r="Q41" s="148"/>
    </row>
    <row r="42" spans="1:17" ht="15" customHeight="1">
      <c r="A42" s="201" t="s">
        <v>100</v>
      </c>
      <c r="B42" s="132" t="s">
        <v>10</v>
      </c>
      <c r="C42" s="184">
        <f t="shared" ref="C42:D44" si="1">C30+C36</f>
        <v>63</v>
      </c>
      <c r="D42" s="141">
        <f t="shared" si="1"/>
        <v>30</v>
      </c>
      <c r="E42" s="141">
        <f>SUM(C42:D42)</f>
        <v>93</v>
      </c>
      <c r="F42" s="142">
        <f>F6+F12+F18+F24+F36</f>
        <v>100</v>
      </c>
      <c r="G42" s="172">
        <f>G30+G36</f>
        <v>784</v>
      </c>
      <c r="H42" s="141">
        <f t="shared" ref="G42:H44" si="2">H30+H36</f>
        <v>1648</v>
      </c>
      <c r="I42" s="141">
        <f>SUM(G42:H42)</f>
        <v>2432</v>
      </c>
      <c r="J42" s="142">
        <f>J6+J12+J18+J24+J36</f>
        <v>100</v>
      </c>
      <c r="K42" s="146"/>
      <c r="N42" s="147"/>
      <c r="O42" s="147"/>
      <c r="P42" s="147"/>
      <c r="Q42" s="148"/>
    </row>
    <row r="43" spans="1:17" ht="15" customHeight="1">
      <c r="A43" s="201"/>
      <c r="B43" s="96" t="s">
        <v>11</v>
      </c>
      <c r="C43" s="185">
        <f t="shared" si="1"/>
        <v>346</v>
      </c>
      <c r="D43" s="97">
        <f t="shared" si="1"/>
        <v>763</v>
      </c>
      <c r="E43" s="97">
        <f>SUM(C43:D43)</f>
        <v>1109</v>
      </c>
      <c r="F43" s="98">
        <f>F31+F37</f>
        <v>99.999999999999986</v>
      </c>
      <c r="G43" s="173">
        <f t="shared" si="2"/>
        <v>1466</v>
      </c>
      <c r="H43" s="97">
        <f t="shared" si="2"/>
        <v>3212</v>
      </c>
      <c r="I43" s="97">
        <f>SUM(G43:H43)</f>
        <v>4678</v>
      </c>
      <c r="J43" s="98">
        <f>J7+J13+J19+J25+J37</f>
        <v>99.999999999999986</v>
      </c>
      <c r="K43" s="146"/>
      <c r="L43" s="147"/>
      <c r="M43" s="147"/>
      <c r="N43" s="147"/>
      <c r="O43" s="147"/>
      <c r="P43" s="147"/>
      <c r="Q43" s="148"/>
    </row>
    <row r="44" spans="1:17" ht="15" customHeight="1">
      <c r="A44" s="201"/>
      <c r="B44" s="96" t="s">
        <v>12</v>
      </c>
      <c r="C44" s="185">
        <f t="shared" si="1"/>
        <v>478</v>
      </c>
      <c r="D44" s="97">
        <f t="shared" si="1"/>
        <v>426</v>
      </c>
      <c r="E44" s="97">
        <f>SUM(C44:D44)</f>
        <v>904</v>
      </c>
      <c r="F44" s="98">
        <f>F32+F38</f>
        <v>99.999999999999986</v>
      </c>
      <c r="G44" s="173">
        <f t="shared" si="2"/>
        <v>1930</v>
      </c>
      <c r="H44" s="97">
        <f t="shared" si="2"/>
        <v>1635</v>
      </c>
      <c r="I44" s="97">
        <f>SUM(G44:H44)</f>
        <v>3565</v>
      </c>
      <c r="J44" s="98">
        <f>J32+J38</f>
        <v>99.999999999999986</v>
      </c>
      <c r="K44" s="146"/>
      <c r="L44" s="147"/>
      <c r="M44" s="147"/>
      <c r="N44" s="147"/>
      <c r="O44" s="147"/>
      <c r="P44" s="147"/>
      <c r="Q44" s="148"/>
    </row>
    <row r="45" spans="1:17" ht="15" customHeight="1">
      <c r="A45" s="201"/>
      <c r="B45" s="96" t="s">
        <v>13</v>
      </c>
      <c r="C45" s="99">
        <f>C42/C43*100</f>
        <v>18.20809248554913</v>
      </c>
      <c r="D45" s="100">
        <f>D42/D43*100</f>
        <v>3.9318479685452163</v>
      </c>
      <c r="E45" s="100">
        <f>E42/E43*100</f>
        <v>8.3859332732191163</v>
      </c>
      <c r="F45" s="98"/>
      <c r="G45" s="101">
        <f>G42/G43*100</f>
        <v>53.478854024556618</v>
      </c>
      <c r="H45" s="100">
        <f>H42/H43*100</f>
        <v>51.307596513075971</v>
      </c>
      <c r="I45" s="100">
        <f>I42/I43*100</f>
        <v>51.988029072253092</v>
      </c>
      <c r="J45" s="98"/>
      <c r="K45" s="146"/>
      <c r="L45" s="147"/>
      <c r="M45" s="147"/>
      <c r="N45" s="147"/>
      <c r="O45" s="147"/>
      <c r="P45" s="147"/>
      <c r="Q45" s="148"/>
    </row>
    <row r="46" spans="1:17" ht="15" customHeight="1">
      <c r="A46" s="201"/>
      <c r="B46" s="96" t="s">
        <v>14</v>
      </c>
      <c r="C46" s="99">
        <f>C42/C44*100</f>
        <v>13.179916317991633</v>
      </c>
      <c r="D46" s="100">
        <f>D42/D44*100</f>
        <v>7.042253521126761</v>
      </c>
      <c r="E46" s="100">
        <f>E42/18*100</f>
        <v>516.66666666666674</v>
      </c>
      <c r="F46" s="98"/>
      <c r="G46" s="101">
        <f>G42/G44*100</f>
        <v>40.621761658031083</v>
      </c>
      <c r="H46" s="100">
        <f>H42/H44*100</f>
        <v>100.79510703363914</v>
      </c>
      <c r="I46" s="100">
        <f>I42/I44*100</f>
        <v>68.218793828892004</v>
      </c>
      <c r="J46" s="98"/>
      <c r="K46" s="146"/>
      <c r="L46" s="147"/>
      <c r="M46" s="147"/>
      <c r="N46" s="147"/>
      <c r="O46" s="147"/>
      <c r="P46" s="147"/>
      <c r="Q46" s="148"/>
    </row>
    <row r="47" spans="1:17" ht="15" customHeight="1" thickBot="1">
      <c r="A47" s="202"/>
      <c r="B47" s="102" t="s">
        <v>8</v>
      </c>
      <c r="C47" s="103">
        <f>C42/E42*100</f>
        <v>67.741935483870961</v>
      </c>
      <c r="D47" s="104">
        <f>D42/E42*100</f>
        <v>32.258064516129032</v>
      </c>
      <c r="E47" s="104">
        <f>SUM(C47:D47)</f>
        <v>100</v>
      </c>
      <c r="F47" s="105"/>
      <c r="G47" s="106">
        <f>G42/I42*100</f>
        <v>32.236842105263158</v>
      </c>
      <c r="H47" s="104">
        <f>H42/I42*100</f>
        <v>67.76315789473685</v>
      </c>
      <c r="I47" s="104">
        <f>SUM(G47:H47)</f>
        <v>100</v>
      </c>
      <c r="J47" s="105"/>
      <c r="K47" s="149"/>
      <c r="L47" s="150"/>
      <c r="M47" s="150"/>
      <c r="N47" s="150"/>
      <c r="O47" s="150"/>
      <c r="P47" s="150"/>
      <c r="Q47" s="151"/>
    </row>
    <row r="48" spans="1:17" ht="15" customHeight="1">
      <c r="A48" s="189"/>
      <c r="B48" s="190"/>
      <c r="C48" s="190"/>
      <c r="D48" s="190"/>
      <c r="E48" s="190"/>
      <c r="F48" s="190"/>
      <c r="G48" s="190"/>
      <c r="H48" s="190"/>
    </row>
    <row r="49" spans="1:17" ht="15" customHeight="1">
      <c r="A49" s="191"/>
      <c r="B49" s="192"/>
      <c r="C49" s="192"/>
      <c r="D49" s="192"/>
      <c r="E49" s="192"/>
      <c r="F49" s="192"/>
      <c r="G49" s="192"/>
      <c r="H49" s="192"/>
      <c r="I49" s="192"/>
      <c r="J49" s="192"/>
      <c r="K49" s="192"/>
      <c r="L49" s="192"/>
      <c r="M49" s="192"/>
      <c r="N49" s="192"/>
      <c r="O49" s="192"/>
      <c r="P49" s="192"/>
      <c r="Q49" s="192"/>
    </row>
    <row r="50" spans="1:17" ht="15" customHeight="1">
      <c r="A50" s="191"/>
      <c r="B50" s="192"/>
      <c r="C50" s="192"/>
      <c r="D50" s="192"/>
      <c r="E50" s="192"/>
      <c r="F50" s="192"/>
      <c r="G50" s="192"/>
      <c r="H50" s="192"/>
      <c r="I50" s="192"/>
      <c r="J50" s="192"/>
      <c r="K50" s="192"/>
      <c r="L50" s="192"/>
      <c r="M50" s="192"/>
      <c r="N50" s="192"/>
      <c r="O50" s="192"/>
      <c r="P50" s="192"/>
      <c r="Q50" s="192"/>
    </row>
    <row r="51" spans="1:17" ht="15" customHeight="1">
      <c r="A51" s="191"/>
      <c r="B51" s="192"/>
      <c r="C51" s="192"/>
      <c r="D51" s="192"/>
      <c r="E51" s="192"/>
      <c r="F51" s="192"/>
      <c r="G51" s="192"/>
      <c r="H51" s="192"/>
      <c r="I51" s="192"/>
      <c r="J51" s="192"/>
      <c r="K51" s="192"/>
      <c r="L51" s="192"/>
      <c r="M51" s="192"/>
      <c r="N51" s="192"/>
      <c r="O51" s="192"/>
      <c r="P51" s="192"/>
      <c r="Q51" s="192"/>
    </row>
    <row r="52" spans="1:17" ht="15" customHeight="1">
      <c r="A52" s="191"/>
      <c r="B52" s="192"/>
      <c r="C52" s="192"/>
      <c r="D52" s="192"/>
      <c r="E52" s="192"/>
      <c r="F52" s="192"/>
      <c r="G52" s="192"/>
      <c r="H52" s="192"/>
      <c r="I52" s="192"/>
      <c r="J52" s="192"/>
      <c r="K52" s="192"/>
      <c r="L52" s="192"/>
      <c r="M52" s="192"/>
      <c r="N52" s="192"/>
      <c r="O52" s="192"/>
      <c r="P52" s="192"/>
      <c r="Q52" s="192"/>
    </row>
    <row r="53" spans="1:17" ht="15" customHeight="1">
      <c r="A53" s="191"/>
      <c r="B53" s="192"/>
      <c r="C53" s="192"/>
      <c r="D53" s="192"/>
      <c r="E53" s="192"/>
      <c r="F53" s="192"/>
      <c r="G53" s="192"/>
      <c r="H53" s="192"/>
      <c r="I53" s="192"/>
      <c r="J53" s="192"/>
      <c r="K53" s="192"/>
      <c r="L53" s="192"/>
      <c r="M53" s="192"/>
      <c r="N53" s="192"/>
      <c r="O53" s="192"/>
      <c r="P53" s="192"/>
      <c r="Q53" s="192"/>
    </row>
    <row r="54" spans="1:17" ht="15" customHeight="1">
      <c r="A54" s="191"/>
      <c r="B54" s="192"/>
      <c r="C54" s="192"/>
      <c r="D54" s="192"/>
      <c r="E54" s="192"/>
      <c r="F54" s="192"/>
      <c r="G54" s="192"/>
      <c r="H54" s="192"/>
      <c r="I54" s="192"/>
      <c r="J54" s="192"/>
      <c r="K54" s="192"/>
      <c r="L54" s="192"/>
      <c r="M54" s="192"/>
      <c r="N54" s="192"/>
      <c r="O54" s="192"/>
      <c r="P54" s="192"/>
      <c r="Q54" s="192"/>
    </row>
    <row r="55" spans="1:17" ht="15" customHeight="1">
      <c r="A55" s="191"/>
      <c r="B55" s="192"/>
      <c r="C55" s="192"/>
      <c r="D55" s="192"/>
      <c r="E55" s="192"/>
      <c r="F55" s="192"/>
      <c r="G55" s="192"/>
      <c r="H55" s="192"/>
      <c r="I55" s="192"/>
      <c r="J55" s="192"/>
      <c r="K55" s="192"/>
      <c r="L55" s="192"/>
      <c r="M55" s="192"/>
      <c r="N55" s="192"/>
      <c r="O55" s="192"/>
      <c r="P55" s="192"/>
      <c r="Q55" s="192"/>
    </row>
    <row r="56" spans="1:17" ht="15" customHeight="1">
      <c r="A56" s="191"/>
      <c r="B56" s="192"/>
      <c r="C56" s="192"/>
      <c r="D56" s="192"/>
      <c r="E56" s="192"/>
      <c r="F56" s="192"/>
      <c r="G56" s="192"/>
      <c r="H56" s="192"/>
      <c r="I56" s="192"/>
      <c r="J56" s="192"/>
      <c r="K56" s="192"/>
      <c r="L56" s="192"/>
      <c r="M56" s="192"/>
      <c r="N56" s="192"/>
      <c r="O56" s="192"/>
      <c r="P56" s="192"/>
      <c r="Q56" s="192"/>
    </row>
    <row r="57" spans="1:17" ht="15" customHeight="1">
      <c r="A57" s="191"/>
      <c r="B57" s="192"/>
      <c r="C57" s="192"/>
      <c r="D57" s="192"/>
      <c r="E57" s="192"/>
      <c r="F57" s="192"/>
      <c r="G57" s="192"/>
      <c r="H57" s="192"/>
      <c r="I57" s="192"/>
      <c r="J57" s="192"/>
      <c r="K57" s="192"/>
      <c r="L57" s="192"/>
      <c r="M57" s="192"/>
      <c r="N57" s="192"/>
      <c r="O57" s="192"/>
      <c r="P57" s="192"/>
      <c r="Q57" s="192"/>
    </row>
    <row r="58" spans="1:17" ht="15" customHeight="1">
      <c r="A58" s="191"/>
      <c r="B58" s="192"/>
      <c r="C58" s="192"/>
      <c r="D58" s="192"/>
      <c r="E58" s="192"/>
      <c r="F58" s="192"/>
      <c r="G58" s="192"/>
      <c r="H58" s="192"/>
      <c r="I58" s="192"/>
      <c r="J58" s="192"/>
      <c r="K58" s="192"/>
      <c r="L58" s="192"/>
      <c r="M58" s="192"/>
      <c r="N58" s="192"/>
      <c r="O58" s="192"/>
      <c r="P58" s="192"/>
      <c r="Q58" s="192"/>
    </row>
    <row r="59" spans="1:17" ht="15" customHeight="1">
      <c r="A59" s="191"/>
      <c r="B59" s="192"/>
      <c r="C59" s="192"/>
      <c r="D59" s="192"/>
      <c r="E59" s="192"/>
      <c r="F59" s="192"/>
      <c r="G59" s="192"/>
      <c r="H59" s="192"/>
      <c r="I59" s="192"/>
      <c r="J59" s="192"/>
      <c r="K59" s="192"/>
      <c r="L59" s="192"/>
      <c r="M59" s="192"/>
      <c r="N59" s="192"/>
      <c r="O59" s="192"/>
      <c r="P59" s="192"/>
      <c r="Q59" s="192"/>
    </row>
    <row r="60" spans="1:17" ht="15" customHeight="1">
      <c r="A60" s="191"/>
      <c r="B60" s="192"/>
      <c r="C60" s="192"/>
      <c r="D60" s="192"/>
      <c r="E60" s="192"/>
      <c r="F60" s="192"/>
      <c r="G60" s="192"/>
      <c r="H60" s="192"/>
      <c r="I60" s="192"/>
      <c r="J60" s="192"/>
      <c r="K60" s="192"/>
      <c r="L60" s="192"/>
      <c r="M60" s="192"/>
      <c r="N60" s="192"/>
      <c r="O60" s="192"/>
      <c r="P60" s="192"/>
      <c r="Q60" s="192"/>
    </row>
    <row r="61" spans="1:17" ht="15" customHeight="1">
      <c r="A61" s="191"/>
      <c r="B61" s="192"/>
      <c r="C61" s="192"/>
      <c r="D61" s="192"/>
      <c r="E61" s="192"/>
      <c r="F61" s="192"/>
      <c r="G61" s="192"/>
      <c r="H61" s="192"/>
      <c r="I61" s="192"/>
      <c r="J61" s="192"/>
      <c r="K61" s="192"/>
      <c r="L61" s="192"/>
      <c r="M61" s="192"/>
      <c r="N61" s="192"/>
      <c r="O61" s="192"/>
      <c r="P61" s="192"/>
      <c r="Q61" s="192"/>
    </row>
    <row r="62" spans="1:17" ht="15" customHeight="1">
      <c r="A62" s="191"/>
      <c r="B62" s="192"/>
      <c r="C62" s="192"/>
      <c r="D62" s="192"/>
      <c r="E62" s="192"/>
      <c r="F62" s="192"/>
      <c r="G62" s="192"/>
      <c r="H62" s="192"/>
      <c r="I62" s="192"/>
      <c r="J62" s="192"/>
      <c r="K62" s="192"/>
      <c r="L62" s="192"/>
      <c r="M62" s="192"/>
      <c r="N62" s="192"/>
      <c r="O62" s="192"/>
      <c r="P62" s="192"/>
      <c r="Q62" s="192"/>
    </row>
    <row r="63" spans="1:17" ht="15" customHeight="1">
      <c r="A63" s="191"/>
      <c r="B63" s="192"/>
      <c r="C63" s="192"/>
      <c r="D63" s="192"/>
      <c r="E63" s="192"/>
      <c r="F63" s="192"/>
      <c r="G63" s="192"/>
      <c r="H63" s="192"/>
      <c r="I63" s="192"/>
      <c r="J63" s="192"/>
      <c r="K63" s="192"/>
      <c r="L63" s="192"/>
      <c r="M63" s="192"/>
      <c r="N63" s="192"/>
      <c r="O63" s="192"/>
      <c r="P63" s="192"/>
      <c r="Q63" s="192"/>
    </row>
    <row r="64" spans="1:17" ht="15" customHeight="1">
      <c r="A64" s="191"/>
      <c r="B64" s="192"/>
      <c r="C64" s="192"/>
      <c r="D64" s="192"/>
      <c r="E64" s="192"/>
      <c r="F64" s="192"/>
      <c r="G64" s="192"/>
      <c r="H64" s="192"/>
      <c r="I64" s="192"/>
      <c r="J64" s="192"/>
      <c r="K64" s="192"/>
      <c r="L64" s="192"/>
      <c r="M64" s="192"/>
      <c r="N64" s="192"/>
      <c r="O64" s="192"/>
      <c r="P64" s="192"/>
      <c r="Q64" s="192"/>
    </row>
    <row r="65" spans="1:17" ht="15" customHeight="1">
      <c r="A65" s="191"/>
      <c r="B65" s="192"/>
      <c r="C65" s="192"/>
      <c r="D65" s="192"/>
      <c r="E65" s="192"/>
      <c r="F65" s="192"/>
      <c r="G65" s="192"/>
      <c r="H65" s="192"/>
      <c r="I65" s="192"/>
      <c r="J65" s="192"/>
      <c r="K65" s="192"/>
      <c r="L65" s="192"/>
      <c r="M65" s="192"/>
      <c r="N65" s="192"/>
      <c r="O65" s="192"/>
      <c r="P65" s="192"/>
      <c r="Q65" s="192"/>
    </row>
    <row r="66" spans="1:17" ht="15" customHeight="1">
      <c r="A66" s="191"/>
      <c r="B66" s="192"/>
      <c r="C66" s="192"/>
      <c r="D66" s="192"/>
      <c r="E66" s="192"/>
      <c r="F66" s="192"/>
      <c r="G66" s="192"/>
      <c r="H66" s="192"/>
      <c r="I66" s="192"/>
      <c r="J66" s="192"/>
      <c r="K66" s="192"/>
      <c r="L66" s="192"/>
      <c r="M66" s="192"/>
      <c r="N66" s="192"/>
      <c r="O66" s="192"/>
      <c r="P66" s="192"/>
      <c r="Q66" s="192"/>
    </row>
    <row r="67" spans="1:17" ht="15" customHeight="1">
      <c r="A67" s="191"/>
      <c r="B67" s="192"/>
      <c r="C67" s="192"/>
      <c r="D67" s="192"/>
      <c r="E67" s="192"/>
      <c r="F67" s="192"/>
      <c r="G67" s="192"/>
      <c r="H67" s="192"/>
      <c r="I67" s="192"/>
      <c r="J67" s="192"/>
      <c r="K67" s="192"/>
      <c r="L67" s="192"/>
      <c r="M67" s="192"/>
      <c r="N67" s="192"/>
      <c r="O67" s="192"/>
      <c r="P67" s="192"/>
      <c r="Q67" s="192"/>
    </row>
    <row r="68" spans="1:17" ht="15" customHeight="1">
      <c r="A68" s="191"/>
      <c r="B68" s="192"/>
      <c r="C68" s="192"/>
      <c r="D68" s="192"/>
      <c r="E68" s="192"/>
      <c r="F68" s="192"/>
      <c r="G68" s="192"/>
      <c r="H68" s="192"/>
      <c r="I68" s="192"/>
      <c r="J68" s="192"/>
      <c r="K68" s="192"/>
      <c r="L68" s="192"/>
      <c r="M68" s="192"/>
      <c r="N68" s="192"/>
      <c r="O68" s="192"/>
      <c r="P68" s="192"/>
      <c r="Q68" s="192"/>
    </row>
    <row r="69" spans="1:17" ht="15" customHeight="1">
      <c r="A69" s="191"/>
      <c r="B69" s="192"/>
      <c r="C69" s="192"/>
      <c r="D69" s="192"/>
      <c r="E69" s="192"/>
      <c r="F69" s="192"/>
      <c r="G69" s="192"/>
      <c r="H69" s="192"/>
      <c r="I69" s="192"/>
      <c r="J69" s="192"/>
      <c r="K69" s="192"/>
      <c r="L69" s="192"/>
      <c r="M69" s="192"/>
      <c r="N69" s="192"/>
      <c r="O69" s="192"/>
      <c r="P69" s="192"/>
      <c r="Q69" s="192"/>
    </row>
    <row r="70" spans="1:17" ht="15" customHeight="1">
      <c r="A70" s="191"/>
      <c r="B70" s="192"/>
      <c r="C70" s="192"/>
      <c r="D70" s="192"/>
      <c r="E70" s="192"/>
      <c r="F70" s="192"/>
      <c r="G70" s="192"/>
      <c r="H70" s="192"/>
      <c r="I70" s="192"/>
      <c r="J70" s="192"/>
      <c r="K70" s="192"/>
      <c r="L70" s="192"/>
      <c r="M70" s="192"/>
      <c r="N70" s="192"/>
      <c r="O70" s="192"/>
      <c r="P70" s="192"/>
      <c r="Q70" s="192"/>
    </row>
    <row r="71" spans="1:17" ht="15" customHeight="1">
      <c r="A71" s="191"/>
      <c r="B71" s="192"/>
      <c r="C71" s="192"/>
      <c r="D71" s="192"/>
      <c r="E71" s="192"/>
      <c r="F71" s="192"/>
      <c r="G71" s="192"/>
      <c r="H71" s="192"/>
      <c r="I71" s="192"/>
      <c r="J71" s="192"/>
      <c r="K71" s="192"/>
      <c r="L71" s="192"/>
      <c r="M71" s="192"/>
      <c r="N71" s="192"/>
      <c r="O71" s="192"/>
      <c r="P71" s="192"/>
      <c r="Q71" s="192"/>
    </row>
    <row r="72" spans="1:17" ht="15" customHeight="1">
      <c r="A72" s="191"/>
      <c r="B72" s="192"/>
      <c r="C72" s="192"/>
      <c r="D72" s="192"/>
      <c r="E72" s="192"/>
      <c r="F72" s="192"/>
      <c r="G72" s="192"/>
      <c r="H72" s="192"/>
      <c r="I72" s="192"/>
      <c r="J72" s="192"/>
      <c r="K72" s="192"/>
      <c r="L72" s="192"/>
      <c r="M72" s="192"/>
      <c r="N72" s="192"/>
      <c r="O72" s="192"/>
      <c r="P72" s="192"/>
      <c r="Q72" s="192"/>
    </row>
  </sheetData>
  <mergeCells count="10">
    <mergeCell ref="K34:Q35"/>
    <mergeCell ref="A1:Q3"/>
    <mergeCell ref="A30:A35"/>
    <mergeCell ref="A36:A41"/>
    <mergeCell ref="K4:Q4"/>
    <mergeCell ref="A42:A47"/>
    <mergeCell ref="A6:A11"/>
    <mergeCell ref="A12:A17"/>
    <mergeCell ref="A18:A23"/>
    <mergeCell ref="A24:A29"/>
  </mergeCells>
  <phoneticPr fontId="49" type="noConversion"/>
  <printOptions horizontalCentered="1"/>
  <pageMargins left="0.15748031496062992" right="0.15748031496062992" top="0.15748031496062992" bottom="0.15748031496062992" header="0" footer="0"/>
  <pageSetup paperSize="9" scale="49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>
    <pageSetUpPr fitToPage="1"/>
  </sheetPr>
  <dimension ref="A1:T80"/>
  <sheetViews>
    <sheetView showGridLines="0" showRowColHeaders="0" tabSelected="1" zoomScale="60" zoomScaleNormal="60" zoomScaleSheetLayoutView="80" zoomScalePageLayoutView="268" workbookViewId="0">
      <selection activeCell="AB28" sqref="AA28:AB28"/>
    </sheetView>
  </sheetViews>
  <sheetFormatPr defaultColWidth="9.140625" defaultRowHeight="15" customHeight="1"/>
  <cols>
    <col min="1" max="1" width="25.7109375" style="2" customWidth="1"/>
    <col min="5" max="5" width="10.28515625" customWidth="1"/>
    <col min="7" max="12" width="9.140625" customWidth="1"/>
  </cols>
  <sheetData>
    <row r="1" spans="1:17" ht="15" customHeight="1">
      <c r="A1" s="227" t="s">
        <v>20</v>
      </c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7"/>
      <c r="M1" s="227"/>
      <c r="N1" s="227"/>
      <c r="O1" s="227"/>
      <c r="P1" s="227"/>
      <c r="Q1" s="164"/>
    </row>
    <row r="2" spans="1:17" ht="15" customHeight="1">
      <c r="A2" s="227"/>
      <c r="B2" s="227"/>
      <c r="C2" s="227"/>
      <c r="D2" s="227"/>
      <c r="E2" s="227"/>
      <c r="F2" s="227"/>
      <c r="G2" s="227"/>
      <c r="H2" s="227"/>
      <c r="I2" s="227"/>
      <c r="J2" s="227"/>
      <c r="K2" s="227"/>
      <c r="L2" s="227"/>
      <c r="M2" s="227"/>
      <c r="N2" s="227"/>
      <c r="O2" s="227"/>
      <c r="P2" s="227"/>
      <c r="Q2" s="164"/>
    </row>
    <row r="3" spans="1:17" ht="15" customHeight="1" thickBot="1">
      <c r="A3" s="227"/>
      <c r="B3" s="227"/>
      <c r="C3" s="227"/>
      <c r="D3" s="227"/>
      <c r="E3" s="227"/>
      <c r="F3" s="227"/>
      <c r="G3" s="227"/>
      <c r="H3" s="227"/>
      <c r="I3" s="227"/>
      <c r="J3" s="227"/>
      <c r="K3" s="227"/>
      <c r="L3" s="227"/>
      <c r="M3" s="227"/>
      <c r="N3" s="227"/>
      <c r="O3" s="227"/>
      <c r="P3" s="227"/>
      <c r="Q3" s="164"/>
    </row>
    <row r="4" spans="1:17" ht="15" customHeight="1">
      <c r="A4" s="72" t="s">
        <v>21</v>
      </c>
      <c r="B4" s="228" t="s">
        <v>10</v>
      </c>
      <c r="C4" s="232"/>
      <c r="D4" s="229"/>
      <c r="E4" s="228" t="s">
        <v>11</v>
      </c>
      <c r="F4" s="232"/>
      <c r="G4" s="229"/>
      <c r="H4" s="228" t="s">
        <v>12</v>
      </c>
      <c r="I4" s="232"/>
      <c r="J4" s="229"/>
      <c r="K4" s="230" t="s">
        <v>22</v>
      </c>
      <c r="L4" s="231"/>
      <c r="M4" s="228" t="s">
        <v>14</v>
      </c>
      <c r="N4" s="229"/>
      <c r="O4" s="228" t="s">
        <v>23</v>
      </c>
      <c r="P4" s="229"/>
    </row>
    <row r="5" spans="1:17" ht="30" customHeight="1" thickBot="1">
      <c r="A5" s="73"/>
      <c r="B5" s="36" t="s">
        <v>24</v>
      </c>
      <c r="C5" s="37" t="s">
        <v>25</v>
      </c>
      <c r="D5" s="38" t="s">
        <v>26</v>
      </c>
      <c r="E5" s="39"/>
      <c r="F5" s="37"/>
      <c r="G5" s="40" t="s">
        <v>26</v>
      </c>
      <c r="H5" s="36" t="s">
        <v>24</v>
      </c>
      <c r="I5" s="37" t="s">
        <v>25</v>
      </c>
      <c r="J5" s="38" t="s">
        <v>26</v>
      </c>
      <c r="K5" s="39" t="s">
        <v>24</v>
      </c>
      <c r="L5" s="41" t="s">
        <v>25</v>
      </c>
      <c r="M5" s="36" t="s">
        <v>24</v>
      </c>
      <c r="N5" s="37" t="s">
        <v>25</v>
      </c>
      <c r="O5" s="39" t="s">
        <v>24</v>
      </c>
      <c r="P5" s="41" t="s">
        <v>25</v>
      </c>
    </row>
    <row r="6" spans="1:17" ht="15" customHeight="1">
      <c r="A6" s="107" t="s">
        <v>28</v>
      </c>
      <c r="B6" s="108">
        <v>0</v>
      </c>
      <c r="C6" s="109">
        <v>108</v>
      </c>
      <c r="D6" s="110">
        <v>32.047477744807125</v>
      </c>
      <c r="E6" s="111">
        <v>1</v>
      </c>
      <c r="F6" s="109">
        <v>28</v>
      </c>
      <c r="G6" s="112">
        <v>0.8866371120962635</v>
      </c>
      <c r="H6" s="108">
        <v>1</v>
      </c>
      <c r="I6" s="109">
        <v>9</v>
      </c>
      <c r="J6" s="110">
        <v>0.33039647577092512</v>
      </c>
      <c r="K6" s="113" t="s">
        <v>30</v>
      </c>
      <c r="L6" s="114">
        <v>385.71428571428572</v>
      </c>
      <c r="M6" s="115" t="s">
        <v>30</v>
      </c>
      <c r="N6" s="116">
        <v>1200</v>
      </c>
      <c r="O6" s="113">
        <v>100</v>
      </c>
      <c r="P6" s="114">
        <v>311.11111111111114</v>
      </c>
    </row>
    <row r="7" spans="1:17" ht="15" customHeight="1">
      <c r="A7" s="107" t="s">
        <v>27</v>
      </c>
      <c r="B7" s="108">
        <v>0</v>
      </c>
      <c r="C7" s="109">
        <v>28</v>
      </c>
      <c r="D7" s="110">
        <v>8.3086053412462899</v>
      </c>
      <c r="E7" s="111">
        <v>32</v>
      </c>
      <c r="F7" s="109">
        <v>266</v>
      </c>
      <c r="G7" s="112">
        <v>8.4230525649145029</v>
      </c>
      <c r="H7" s="108">
        <v>65</v>
      </c>
      <c r="I7" s="109">
        <v>554</v>
      </c>
      <c r="J7" s="110">
        <v>20.337738619676944</v>
      </c>
      <c r="K7" s="113" t="s">
        <v>30</v>
      </c>
      <c r="L7" s="114">
        <v>10.526315789473683</v>
      </c>
      <c r="M7" s="115" t="s">
        <v>30</v>
      </c>
      <c r="N7" s="116">
        <v>5.0541516245487363</v>
      </c>
      <c r="O7" s="113">
        <v>49.230769230769234</v>
      </c>
      <c r="P7" s="114">
        <v>48.014440433212997</v>
      </c>
    </row>
    <row r="8" spans="1:17" ht="15" customHeight="1">
      <c r="A8" s="107" t="s">
        <v>31</v>
      </c>
      <c r="B8" s="108">
        <v>4</v>
      </c>
      <c r="C8" s="109">
        <v>12</v>
      </c>
      <c r="D8" s="110">
        <v>3.5608308605341246</v>
      </c>
      <c r="E8" s="111">
        <v>437</v>
      </c>
      <c r="F8" s="109">
        <v>939</v>
      </c>
      <c r="G8" s="112">
        <v>29.73400886637112</v>
      </c>
      <c r="H8" s="108">
        <v>177</v>
      </c>
      <c r="I8" s="109">
        <v>429</v>
      </c>
      <c r="J8" s="110">
        <v>15.748898678414097</v>
      </c>
      <c r="K8" s="113">
        <v>0.91533180778032042</v>
      </c>
      <c r="L8" s="114">
        <v>1.2779552715654952</v>
      </c>
      <c r="M8" s="115">
        <v>2.2598870056497176</v>
      </c>
      <c r="N8" s="116">
        <v>2.7972027972027971</v>
      </c>
      <c r="O8" s="113">
        <v>246.89265536723161</v>
      </c>
      <c r="P8" s="114">
        <v>218.88111888111888</v>
      </c>
    </row>
    <row r="9" spans="1:17" ht="15" customHeight="1">
      <c r="A9" s="107" t="s">
        <v>33</v>
      </c>
      <c r="B9" s="108">
        <v>3</v>
      </c>
      <c r="C9" s="109">
        <v>9</v>
      </c>
      <c r="D9" s="110">
        <v>2.6706231454005933</v>
      </c>
      <c r="E9" s="111">
        <v>27</v>
      </c>
      <c r="F9" s="109">
        <v>105</v>
      </c>
      <c r="G9" s="112">
        <v>3.3248891703609882</v>
      </c>
      <c r="H9" s="108">
        <v>28</v>
      </c>
      <c r="I9" s="109">
        <v>75</v>
      </c>
      <c r="J9" s="110">
        <v>2.7533039647577091</v>
      </c>
      <c r="K9" s="113">
        <v>11.111111111111111</v>
      </c>
      <c r="L9" s="114">
        <v>8.5714285714285712</v>
      </c>
      <c r="M9" s="115">
        <v>10.714285714285714</v>
      </c>
      <c r="N9" s="116">
        <v>12</v>
      </c>
      <c r="O9" s="113">
        <v>96.428571428571431</v>
      </c>
      <c r="P9" s="114">
        <v>140</v>
      </c>
    </row>
    <row r="10" spans="1:17" ht="15" customHeight="1">
      <c r="A10" s="107" t="s">
        <v>39</v>
      </c>
      <c r="B10" s="108"/>
      <c r="C10" s="109"/>
      <c r="D10" s="110">
        <v>0</v>
      </c>
      <c r="E10" s="111">
        <v>8</v>
      </c>
      <c r="F10" s="109">
        <v>195</v>
      </c>
      <c r="G10" s="112">
        <v>6.1747941735275491</v>
      </c>
      <c r="H10" s="108"/>
      <c r="I10" s="109"/>
      <c r="J10" s="110">
        <v>0</v>
      </c>
      <c r="K10" s="113" t="s">
        <v>30</v>
      </c>
      <c r="L10" s="114" t="s">
        <v>30</v>
      </c>
      <c r="M10" s="115" t="s">
        <v>30</v>
      </c>
      <c r="N10" s="116" t="s">
        <v>30</v>
      </c>
      <c r="O10" s="113" t="s">
        <v>30</v>
      </c>
      <c r="P10" s="114" t="s">
        <v>30</v>
      </c>
    </row>
    <row r="11" spans="1:17" ht="15" customHeight="1">
      <c r="A11" s="117" t="s">
        <v>40</v>
      </c>
      <c r="B11" s="94"/>
      <c r="C11" s="92"/>
      <c r="D11" s="95">
        <v>0</v>
      </c>
      <c r="E11" s="91">
        <v>54</v>
      </c>
      <c r="F11" s="92">
        <v>148</v>
      </c>
      <c r="G11" s="93">
        <v>4.6865104496516787</v>
      </c>
      <c r="H11" s="94">
        <v>36</v>
      </c>
      <c r="I11" s="92">
        <v>67</v>
      </c>
      <c r="J11" s="95">
        <v>2.4596182085168872</v>
      </c>
      <c r="K11" s="118" t="s">
        <v>30</v>
      </c>
      <c r="L11" s="119" t="s">
        <v>30</v>
      </c>
      <c r="M11" s="120" t="s">
        <v>30</v>
      </c>
      <c r="N11" s="121" t="s">
        <v>30</v>
      </c>
      <c r="O11" s="118">
        <v>150</v>
      </c>
      <c r="P11" s="119">
        <v>220.8955223880597</v>
      </c>
    </row>
    <row r="12" spans="1:17" ht="15" customHeight="1">
      <c r="A12" s="117" t="s">
        <v>41</v>
      </c>
      <c r="B12" s="94"/>
      <c r="C12" s="92"/>
      <c r="D12" s="95">
        <v>0</v>
      </c>
      <c r="E12" s="91"/>
      <c r="F12" s="92"/>
      <c r="G12" s="93">
        <v>0</v>
      </c>
      <c r="H12" s="94"/>
      <c r="I12" s="92"/>
      <c r="J12" s="95">
        <v>0</v>
      </c>
      <c r="K12" s="118" t="s">
        <v>30</v>
      </c>
      <c r="L12" s="119" t="s">
        <v>30</v>
      </c>
      <c r="M12" s="120" t="s">
        <v>30</v>
      </c>
      <c r="N12" s="121" t="s">
        <v>30</v>
      </c>
      <c r="O12" s="118" t="s">
        <v>30</v>
      </c>
      <c r="P12" s="119" t="s">
        <v>30</v>
      </c>
    </row>
    <row r="13" spans="1:17" ht="15" customHeight="1">
      <c r="A13" s="122" t="s">
        <v>42</v>
      </c>
      <c r="B13" s="94"/>
      <c r="C13" s="92"/>
      <c r="D13" s="95">
        <v>0</v>
      </c>
      <c r="E13" s="91"/>
      <c r="F13" s="92"/>
      <c r="G13" s="93">
        <v>0</v>
      </c>
      <c r="H13" s="94"/>
      <c r="I13" s="92"/>
      <c r="J13" s="95">
        <v>0</v>
      </c>
      <c r="K13" s="118" t="s">
        <v>30</v>
      </c>
      <c r="L13" s="119" t="s">
        <v>30</v>
      </c>
      <c r="M13" s="120" t="s">
        <v>30</v>
      </c>
      <c r="N13" s="121" t="s">
        <v>30</v>
      </c>
      <c r="O13" s="118" t="s">
        <v>30</v>
      </c>
      <c r="P13" s="119" t="s">
        <v>30</v>
      </c>
    </row>
    <row r="14" spans="1:17" ht="15" customHeight="1">
      <c r="A14" s="117" t="s">
        <v>43</v>
      </c>
      <c r="B14" s="94"/>
      <c r="C14" s="92"/>
      <c r="D14" s="95">
        <v>0</v>
      </c>
      <c r="E14" s="91"/>
      <c r="F14" s="92"/>
      <c r="G14" s="93">
        <v>0</v>
      </c>
      <c r="H14" s="94">
        <v>7</v>
      </c>
      <c r="I14" s="92">
        <v>14</v>
      </c>
      <c r="J14" s="95">
        <v>0.51395007342143906</v>
      </c>
      <c r="K14" s="118" t="s">
        <v>30</v>
      </c>
      <c r="L14" s="119" t="s">
        <v>30</v>
      </c>
      <c r="M14" s="120" t="s">
        <v>30</v>
      </c>
      <c r="N14" s="121" t="s">
        <v>30</v>
      </c>
      <c r="O14" s="118" t="s">
        <v>30</v>
      </c>
      <c r="P14" s="119" t="s">
        <v>30</v>
      </c>
    </row>
    <row r="15" spans="1:17" ht="15" customHeight="1">
      <c r="A15" s="117" t="s">
        <v>44</v>
      </c>
      <c r="B15" s="94"/>
      <c r="C15" s="92"/>
      <c r="D15" s="95">
        <v>0</v>
      </c>
      <c r="E15" s="91"/>
      <c r="F15" s="92"/>
      <c r="G15" s="93">
        <v>0</v>
      </c>
      <c r="H15" s="94"/>
      <c r="I15" s="92"/>
      <c r="J15" s="95">
        <v>0</v>
      </c>
      <c r="K15" s="118" t="s">
        <v>30</v>
      </c>
      <c r="L15" s="119" t="s">
        <v>30</v>
      </c>
      <c r="M15" s="120" t="s">
        <v>30</v>
      </c>
      <c r="N15" s="121" t="s">
        <v>30</v>
      </c>
      <c r="O15" s="118" t="s">
        <v>30</v>
      </c>
      <c r="P15" s="119" t="s">
        <v>30</v>
      </c>
    </row>
    <row r="16" spans="1:17" ht="15" customHeight="1">
      <c r="A16" s="42" t="s">
        <v>45</v>
      </c>
      <c r="B16" s="21"/>
      <c r="C16" s="18"/>
      <c r="D16" s="27">
        <v>0</v>
      </c>
      <c r="E16" s="17">
        <v>2</v>
      </c>
      <c r="F16" s="18">
        <v>2</v>
      </c>
      <c r="G16" s="20">
        <v>6.333122229259025E-2</v>
      </c>
      <c r="H16" s="21"/>
      <c r="I16" s="18"/>
      <c r="J16" s="27">
        <v>0</v>
      </c>
      <c r="K16" s="22" t="s">
        <v>30</v>
      </c>
      <c r="L16" s="43" t="s">
        <v>30</v>
      </c>
      <c r="M16" s="24" t="s">
        <v>30</v>
      </c>
      <c r="N16" s="23" t="s">
        <v>30</v>
      </c>
      <c r="O16" s="22" t="s">
        <v>30</v>
      </c>
      <c r="P16" s="43" t="s">
        <v>30</v>
      </c>
    </row>
    <row r="17" spans="1:20" ht="15" customHeight="1">
      <c r="A17" s="42" t="s">
        <v>46</v>
      </c>
      <c r="B17" s="21"/>
      <c r="C17" s="18"/>
      <c r="D17" s="27">
        <v>0</v>
      </c>
      <c r="E17" s="17">
        <v>1</v>
      </c>
      <c r="F17" s="18">
        <v>1</v>
      </c>
      <c r="G17" s="20">
        <v>3.1665611146295125E-2</v>
      </c>
      <c r="H17" s="21">
        <v>2</v>
      </c>
      <c r="I17" s="18">
        <v>2</v>
      </c>
      <c r="J17" s="27">
        <v>7.3421439060205582E-2</v>
      </c>
      <c r="K17" s="22" t="s">
        <v>30</v>
      </c>
      <c r="L17" s="43" t="s">
        <v>30</v>
      </c>
      <c r="M17" s="24" t="s">
        <v>30</v>
      </c>
      <c r="N17" s="23" t="s">
        <v>30</v>
      </c>
      <c r="O17" s="22">
        <v>50</v>
      </c>
      <c r="P17" s="43">
        <v>50</v>
      </c>
    </row>
    <row r="18" spans="1:20" ht="15" customHeight="1">
      <c r="A18" s="42" t="s">
        <v>47</v>
      </c>
      <c r="B18" s="21"/>
      <c r="C18" s="18"/>
      <c r="D18" s="27">
        <v>0</v>
      </c>
      <c r="E18" s="17"/>
      <c r="F18" s="18"/>
      <c r="G18" s="20">
        <v>0</v>
      </c>
      <c r="H18" s="21"/>
      <c r="I18" s="18"/>
      <c r="J18" s="27">
        <v>0</v>
      </c>
      <c r="K18" s="22" t="s">
        <v>30</v>
      </c>
      <c r="L18" s="43" t="s">
        <v>30</v>
      </c>
      <c r="M18" s="24" t="s">
        <v>30</v>
      </c>
      <c r="N18" s="23" t="s">
        <v>30</v>
      </c>
      <c r="O18" s="22" t="s">
        <v>30</v>
      </c>
      <c r="P18" s="43" t="s">
        <v>30</v>
      </c>
    </row>
    <row r="19" spans="1:20" ht="15" customHeight="1">
      <c r="A19" s="42" t="s">
        <v>32</v>
      </c>
      <c r="B19" s="21"/>
      <c r="C19" s="18"/>
      <c r="D19" s="27">
        <v>0</v>
      </c>
      <c r="E19" s="17"/>
      <c r="F19" s="18"/>
      <c r="G19" s="20">
        <v>0</v>
      </c>
      <c r="H19" s="21"/>
      <c r="I19" s="18"/>
      <c r="J19" s="27">
        <v>0</v>
      </c>
      <c r="K19" s="22" t="s">
        <v>30</v>
      </c>
      <c r="L19" s="43" t="s">
        <v>30</v>
      </c>
      <c r="M19" s="24" t="s">
        <v>30</v>
      </c>
      <c r="N19" s="23" t="s">
        <v>30</v>
      </c>
      <c r="O19" s="22" t="s">
        <v>30</v>
      </c>
      <c r="P19" s="43" t="s">
        <v>30</v>
      </c>
    </row>
    <row r="20" spans="1:20" ht="15" customHeight="1">
      <c r="A20" s="42" t="s">
        <v>48</v>
      </c>
      <c r="B20" s="21"/>
      <c r="C20" s="18"/>
      <c r="D20" s="27">
        <v>0</v>
      </c>
      <c r="E20" s="17"/>
      <c r="F20" s="18"/>
      <c r="G20" s="20">
        <v>0</v>
      </c>
      <c r="H20" s="21"/>
      <c r="I20" s="18"/>
      <c r="J20" s="27">
        <v>0</v>
      </c>
      <c r="K20" s="22" t="s">
        <v>30</v>
      </c>
      <c r="L20" s="43" t="s">
        <v>30</v>
      </c>
      <c r="M20" s="24" t="s">
        <v>30</v>
      </c>
      <c r="N20" s="23" t="s">
        <v>30</v>
      </c>
      <c r="O20" s="22" t="s">
        <v>30</v>
      </c>
      <c r="P20" s="43" t="s">
        <v>30</v>
      </c>
    </row>
    <row r="21" spans="1:20" ht="15" customHeight="1">
      <c r="A21" s="42" t="s">
        <v>37</v>
      </c>
      <c r="B21" s="21"/>
      <c r="C21" s="18"/>
      <c r="D21" s="27">
        <v>0</v>
      </c>
      <c r="E21" s="17"/>
      <c r="F21" s="18"/>
      <c r="G21" s="20">
        <v>0</v>
      </c>
      <c r="H21" s="21">
        <v>3</v>
      </c>
      <c r="I21" s="18">
        <v>5</v>
      </c>
      <c r="J21" s="27">
        <v>0.18355359765051393</v>
      </c>
      <c r="K21" s="22" t="s">
        <v>30</v>
      </c>
      <c r="L21" s="43" t="s">
        <v>30</v>
      </c>
      <c r="M21" s="24" t="s">
        <v>30</v>
      </c>
      <c r="N21" s="23" t="s">
        <v>30</v>
      </c>
      <c r="O21" s="22" t="s">
        <v>30</v>
      </c>
      <c r="P21" s="43" t="s">
        <v>30</v>
      </c>
    </row>
    <row r="22" spans="1:20" ht="15" customHeight="1">
      <c r="A22" s="42" t="s">
        <v>49</v>
      </c>
      <c r="B22" s="21"/>
      <c r="C22" s="18"/>
      <c r="D22" s="27">
        <v>0</v>
      </c>
      <c r="E22" s="17"/>
      <c r="F22" s="18"/>
      <c r="G22" s="20">
        <v>0</v>
      </c>
      <c r="H22" s="21"/>
      <c r="I22" s="18"/>
      <c r="J22" s="27">
        <v>0</v>
      </c>
      <c r="K22" s="22" t="s">
        <v>30</v>
      </c>
      <c r="L22" s="43" t="s">
        <v>30</v>
      </c>
      <c r="M22" s="24" t="s">
        <v>30</v>
      </c>
      <c r="N22" s="23" t="s">
        <v>30</v>
      </c>
      <c r="O22" s="22" t="s">
        <v>30</v>
      </c>
      <c r="P22" s="43" t="s">
        <v>30</v>
      </c>
    </row>
    <row r="23" spans="1:20" ht="15" customHeight="1">
      <c r="A23" s="42" t="s">
        <v>50</v>
      </c>
      <c r="B23" s="21"/>
      <c r="C23" s="18"/>
      <c r="D23" s="27">
        <v>0</v>
      </c>
      <c r="E23" s="17"/>
      <c r="F23" s="18"/>
      <c r="G23" s="20">
        <v>0</v>
      </c>
      <c r="H23" s="21"/>
      <c r="I23" s="18"/>
      <c r="J23" s="27">
        <v>0</v>
      </c>
      <c r="K23" s="22" t="s">
        <v>30</v>
      </c>
      <c r="L23" s="43" t="s">
        <v>30</v>
      </c>
      <c r="M23" s="24" t="s">
        <v>30</v>
      </c>
      <c r="N23" s="23" t="s">
        <v>30</v>
      </c>
      <c r="O23" s="22" t="s">
        <v>30</v>
      </c>
      <c r="P23" s="43" t="s">
        <v>30</v>
      </c>
    </row>
    <row r="24" spans="1:20" ht="15" customHeight="1">
      <c r="A24" s="42" t="s">
        <v>51</v>
      </c>
      <c r="B24" s="21"/>
      <c r="C24" s="18"/>
      <c r="D24" s="27">
        <v>0</v>
      </c>
      <c r="E24" s="17"/>
      <c r="F24" s="18"/>
      <c r="G24" s="20">
        <v>0</v>
      </c>
      <c r="H24" s="21"/>
      <c r="I24" s="18"/>
      <c r="J24" s="27">
        <v>0</v>
      </c>
      <c r="K24" s="22" t="s">
        <v>30</v>
      </c>
      <c r="L24" s="43" t="s">
        <v>30</v>
      </c>
      <c r="M24" s="24" t="s">
        <v>30</v>
      </c>
      <c r="N24" s="23" t="s">
        <v>30</v>
      </c>
      <c r="O24" s="22" t="s">
        <v>30</v>
      </c>
      <c r="P24" s="43" t="s">
        <v>30</v>
      </c>
    </row>
    <row r="25" spans="1:20" ht="15" customHeight="1">
      <c r="A25" s="42" t="s">
        <v>52</v>
      </c>
      <c r="B25" s="21"/>
      <c r="C25" s="18"/>
      <c r="D25" s="27">
        <v>0</v>
      </c>
      <c r="E25" s="17">
        <v>17</v>
      </c>
      <c r="F25" s="18">
        <v>23</v>
      </c>
      <c r="G25" s="20">
        <v>0.72830905636478782</v>
      </c>
      <c r="H25" s="21">
        <v>12</v>
      </c>
      <c r="I25" s="18">
        <v>34</v>
      </c>
      <c r="J25" s="27">
        <v>1.2481644640234948</v>
      </c>
      <c r="K25" s="22" t="s">
        <v>30</v>
      </c>
      <c r="L25" s="43" t="s">
        <v>30</v>
      </c>
      <c r="M25" s="24" t="s">
        <v>30</v>
      </c>
      <c r="N25" s="23" t="s">
        <v>30</v>
      </c>
      <c r="O25" s="22">
        <v>141.66666666666669</v>
      </c>
      <c r="P25" s="43">
        <v>67.64705882352942</v>
      </c>
      <c r="T25" s="2"/>
    </row>
    <row r="26" spans="1:20" ht="15" customHeight="1">
      <c r="A26" s="42" t="s">
        <v>53</v>
      </c>
      <c r="B26" s="21"/>
      <c r="C26" s="18"/>
      <c r="D26" s="27">
        <v>0</v>
      </c>
      <c r="E26" s="17"/>
      <c r="F26" s="18"/>
      <c r="G26" s="20">
        <v>0</v>
      </c>
      <c r="H26" s="21"/>
      <c r="I26" s="18"/>
      <c r="J26" s="27">
        <v>0</v>
      </c>
      <c r="K26" s="22" t="s">
        <v>30</v>
      </c>
      <c r="L26" s="43" t="s">
        <v>30</v>
      </c>
      <c r="M26" s="24" t="s">
        <v>30</v>
      </c>
      <c r="N26" s="23" t="s">
        <v>30</v>
      </c>
      <c r="O26" s="22" t="s">
        <v>30</v>
      </c>
      <c r="P26" s="43" t="s">
        <v>30</v>
      </c>
      <c r="T26" s="2"/>
    </row>
    <row r="27" spans="1:20" ht="15" customHeight="1">
      <c r="A27" s="42" t="s">
        <v>54</v>
      </c>
      <c r="B27" s="21"/>
      <c r="C27" s="18"/>
      <c r="D27" s="27">
        <v>0</v>
      </c>
      <c r="E27" s="17"/>
      <c r="F27" s="18"/>
      <c r="G27" s="20">
        <v>0</v>
      </c>
      <c r="H27" s="21"/>
      <c r="I27" s="18"/>
      <c r="J27" s="27">
        <v>0</v>
      </c>
      <c r="K27" s="22"/>
      <c r="L27" s="43"/>
      <c r="M27" s="24"/>
      <c r="N27" s="23"/>
      <c r="O27" s="22"/>
      <c r="P27" s="43"/>
      <c r="T27" s="2"/>
    </row>
    <row r="28" spans="1:20" ht="15" customHeight="1">
      <c r="A28" s="42" t="s">
        <v>55</v>
      </c>
      <c r="B28" s="21"/>
      <c r="C28" s="18"/>
      <c r="D28" s="27">
        <v>0</v>
      </c>
      <c r="E28" s="17">
        <v>1</v>
      </c>
      <c r="F28" s="18">
        <v>1</v>
      </c>
      <c r="G28" s="20">
        <v>3.1665611146295125E-2</v>
      </c>
      <c r="H28" s="21"/>
      <c r="I28" s="18"/>
      <c r="J28" s="27">
        <v>0</v>
      </c>
      <c r="K28" s="22" t="s">
        <v>30</v>
      </c>
      <c r="L28" s="43" t="s">
        <v>30</v>
      </c>
      <c r="M28" s="24" t="s">
        <v>30</v>
      </c>
      <c r="N28" s="23" t="s">
        <v>30</v>
      </c>
      <c r="O28" s="22" t="s">
        <v>30</v>
      </c>
      <c r="P28" s="43" t="s">
        <v>30</v>
      </c>
      <c r="T28" s="2"/>
    </row>
    <row r="29" spans="1:20" ht="15" customHeight="1">
      <c r="A29" s="42" t="s">
        <v>56</v>
      </c>
      <c r="B29" s="21"/>
      <c r="C29" s="18"/>
      <c r="D29" s="27">
        <v>0</v>
      </c>
      <c r="E29" s="17"/>
      <c r="F29" s="18"/>
      <c r="G29" s="20">
        <v>0</v>
      </c>
      <c r="H29" s="21"/>
      <c r="I29" s="18"/>
      <c r="J29" s="27">
        <v>0</v>
      </c>
      <c r="K29" s="22" t="s">
        <v>30</v>
      </c>
      <c r="L29" s="43" t="s">
        <v>30</v>
      </c>
      <c r="M29" s="24" t="s">
        <v>30</v>
      </c>
      <c r="N29" s="23" t="s">
        <v>30</v>
      </c>
      <c r="O29" s="22" t="s">
        <v>30</v>
      </c>
      <c r="P29" s="43" t="s">
        <v>30</v>
      </c>
      <c r="T29" s="2"/>
    </row>
    <row r="30" spans="1:20" ht="15" customHeight="1">
      <c r="A30" s="42" t="s">
        <v>57</v>
      </c>
      <c r="B30" s="21"/>
      <c r="C30" s="18"/>
      <c r="D30" s="27">
        <v>0</v>
      </c>
      <c r="E30" s="17">
        <v>115</v>
      </c>
      <c r="F30" s="18">
        <v>230</v>
      </c>
      <c r="G30" s="20">
        <v>7.2830905636478791</v>
      </c>
      <c r="H30" s="21">
        <v>6</v>
      </c>
      <c r="I30" s="18">
        <v>11</v>
      </c>
      <c r="J30" s="27">
        <v>0.40381791483113072</v>
      </c>
      <c r="K30" s="22" t="s">
        <v>30</v>
      </c>
      <c r="L30" s="43" t="s">
        <v>30</v>
      </c>
      <c r="M30" s="24" t="s">
        <v>30</v>
      </c>
      <c r="N30" s="23" t="s">
        <v>30</v>
      </c>
      <c r="O30" s="22">
        <v>1916.6666666666667</v>
      </c>
      <c r="P30" s="43">
        <v>2090.909090909091</v>
      </c>
    </row>
    <row r="31" spans="1:20" ht="15" customHeight="1">
      <c r="A31" s="42" t="s">
        <v>58</v>
      </c>
      <c r="B31" s="21"/>
      <c r="C31" s="18"/>
      <c r="D31" s="27">
        <v>0</v>
      </c>
      <c r="E31" s="17">
        <v>2</v>
      </c>
      <c r="F31" s="18">
        <v>51</v>
      </c>
      <c r="G31" s="20">
        <v>1.6149461684610515</v>
      </c>
      <c r="H31" s="21">
        <v>2</v>
      </c>
      <c r="I31" s="18">
        <v>4</v>
      </c>
      <c r="J31" s="27">
        <v>0.14684287812041116</v>
      </c>
      <c r="K31" s="22" t="s">
        <v>30</v>
      </c>
      <c r="L31" s="43" t="s">
        <v>30</v>
      </c>
      <c r="M31" s="24" t="s">
        <v>30</v>
      </c>
      <c r="N31" s="23" t="s">
        <v>30</v>
      </c>
      <c r="O31" s="22">
        <v>100</v>
      </c>
      <c r="P31" s="43">
        <v>1275</v>
      </c>
    </row>
    <row r="32" spans="1:20" ht="15" customHeight="1">
      <c r="A32" s="42" t="s">
        <v>59</v>
      </c>
      <c r="B32" s="21"/>
      <c r="C32" s="18"/>
      <c r="D32" s="27">
        <v>0</v>
      </c>
      <c r="E32" s="17"/>
      <c r="F32" s="18"/>
      <c r="G32" s="20">
        <v>0</v>
      </c>
      <c r="H32" s="21"/>
      <c r="I32" s="18"/>
      <c r="J32" s="27">
        <v>0</v>
      </c>
      <c r="K32" s="22" t="s">
        <v>30</v>
      </c>
      <c r="L32" s="43" t="s">
        <v>30</v>
      </c>
      <c r="M32" s="24" t="s">
        <v>30</v>
      </c>
      <c r="N32" s="23" t="s">
        <v>30</v>
      </c>
      <c r="O32" s="22" t="s">
        <v>30</v>
      </c>
      <c r="P32" s="43" t="s">
        <v>30</v>
      </c>
    </row>
    <row r="33" spans="1:16" ht="15" customHeight="1">
      <c r="A33" s="42" t="s">
        <v>60</v>
      </c>
      <c r="B33" s="21"/>
      <c r="C33" s="18"/>
      <c r="D33" s="27">
        <v>0</v>
      </c>
      <c r="E33" s="17"/>
      <c r="F33" s="18"/>
      <c r="G33" s="20">
        <v>0</v>
      </c>
      <c r="H33" s="21"/>
      <c r="I33" s="18"/>
      <c r="J33" s="27">
        <v>0</v>
      </c>
      <c r="K33" s="22" t="s">
        <v>30</v>
      </c>
      <c r="L33" s="43" t="s">
        <v>30</v>
      </c>
      <c r="M33" s="24" t="s">
        <v>30</v>
      </c>
      <c r="N33" s="23" t="s">
        <v>30</v>
      </c>
      <c r="O33" s="22" t="s">
        <v>30</v>
      </c>
      <c r="P33" s="43" t="s">
        <v>30</v>
      </c>
    </row>
    <row r="34" spans="1:16" ht="15" customHeight="1">
      <c r="A34" s="42" t="s">
        <v>34</v>
      </c>
      <c r="B34" s="21"/>
      <c r="C34" s="18"/>
      <c r="D34" s="27">
        <v>0</v>
      </c>
      <c r="E34" s="17"/>
      <c r="F34" s="18"/>
      <c r="G34" s="20">
        <v>0</v>
      </c>
      <c r="H34" s="21"/>
      <c r="I34" s="18"/>
      <c r="J34" s="27">
        <v>0</v>
      </c>
      <c r="K34" s="22" t="s">
        <v>30</v>
      </c>
      <c r="L34" s="43" t="s">
        <v>30</v>
      </c>
      <c r="M34" s="24" t="s">
        <v>30</v>
      </c>
      <c r="N34" s="23" t="s">
        <v>30</v>
      </c>
      <c r="O34" s="22" t="s">
        <v>30</v>
      </c>
      <c r="P34" s="43" t="s">
        <v>30</v>
      </c>
    </row>
    <row r="35" spans="1:16" ht="15" customHeight="1">
      <c r="A35" s="42" t="s">
        <v>38</v>
      </c>
      <c r="B35" s="21"/>
      <c r="C35" s="18"/>
      <c r="D35" s="27">
        <v>0</v>
      </c>
      <c r="E35" s="17">
        <v>1</v>
      </c>
      <c r="F35" s="18">
        <v>1</v>
      </c>
      <c r="G35" s="20">
        <v>3.1665611146295125E-2</v>
      </c>
      <c r="H35" s="21"/>
      <c r="I35" s="18"/>
      <c r="J35" s="27">
        <v>0</v>
      </c>
      <c r="K35" s="22" t="s">
        <v>30</v>
      </c>
      <c r="L35" s="43" t="s">
        <v>30</v>
      </c>
      <c r="M35" s="24" t="s">
        <v>30</v>
      </c>
      <c r="N35" s="23" t="s">
        <v>30</v>
      </c>
      <c r="O35" s="22" t="s">
        <v>30</v>
      </c>
      <c r="P35" s="43" t="s">
        <v>30</v>
      </c>
    </row>
    <row r="36" spans="1:16" ht="15" customHeight="1">
      <c r="A36" s="42" t="s">
        <v>61</v>
      </c>
      <c r="B36" s="21"/>
      <c r="C36" s="18"/>
      <c r="D36" s="27">
        <v>0</v>
      </c>
      <c r="E36" s="17"/>
      <c r="F36" s="18"/>
      <c r="G36" s="20">
        <v>0</v>
      </c>
      <c r="H36" s="21"/>
      <c r="I36" s="18"/>
      <c r="J36" s="27">
        <v>0</v>
      </c>
      <c r="K36" s="22" t="s">
        <v>30</v>
      </c>
      <c r="L36" s="43" t="s">
        <v>30</v>
      </c>
      <c r="M36" s="24" t="s">
        <v>30</v>
      </c>
      <c r="N36" s="23" t="s">
        <v>30</v>
      </c>
      <c r="O36" s="22" t="s">
        <v>30</v>
      </c>
      <c r="P36" s="43" t="s">
        <v>30</v>
      </c>
    </row>
    <row r="37" spans="1:16" ht="15" customHeight="1">
      <c r="A37" s="42" t="s">
        <v>62</v>
      </c>
      <c r="B37" s="21"/>
      <c r="C37" s="18"/>
      <c r="D37" s="27">
        <v>0</v>
      </c>
      <c r="E37" s="17">
        <v>1</v>
      </c>
      <c r="F37" s="18">
        <v>1</v>
      </c>
      <c r="G37" s="20">
        <v>3.1665611146295125E-2</v>
      </c>
      <c r="H37" s="21">
        <v>1</v>
      </c>
      <c r="I37" s="18">
        <v>2</v>
      </c>
      <c r="J37" s="27">
        <v>7.3421439060205582E-2</v>
      </c>
      <c r="K37" s="22" t="s">
        <v>30</v>
      </c>
      <c r="L37" s="43" t="s">
        <v>30</v>
      </c>
      <c r="M37" s="24" t="s">
        <v>30</v>
      </c>
      <c r="N37" s="23" t="s">
        <v>30</v>
      </c>
      <c r="O37" s="22">
        <v>100</v>
      </c>
      <c r="P37" s="43">
        <v>50</v>
      </c>
    </row>
    <row r="38" spans="1:16" ht="15" customHeight="1">
      <c r="A38" s="42" t="s">
        <v>63</v>
      </c>
      <c r="B38" s="21"/>
      <c r="C38" s="18"/>
      <c r="D38" s="27">
        <v>0</v>
      </c>
      <c r="E38" s="17"/>
      <c r="F38" s="18"/>
      <c r="G38" s="20">
        <v>0</v>
      </c>
      <c r="H38" s="21"/>
      <c r="I38" s="18"/>
      <c r="J38" s="27">
        <v>0</v>
      </c>
      <c r="K38" s="22" t="s">
        <v>30</v>
      </c>
      <c r="L38" s="43" t="s">
        <v>30</v>
      </c>
      <c r="M38" s="24" t="s">
        <v>30</v>
      </c>
      <c r="N38" s="23" t="s">
        <v>30</v>
      </c>
      <c r="O38" s="22" t="s">
        <v>30</v>
      </c>
      <c r="P38" s="43" t="s">
        <v>30</v>
      </c>
    </row>
    <row r="39" spans="1:16" ht="15" customHeight="1">
      <c r="A39" s="42" t="s">
        <v>64</v>
      </c>
      <c r="B39" s="21"/>
      <c r="C39" s="18"/>
      <c r="D39" s="27">
        <v>0</v>
      </c>
      <c r="E39" s="17">
        <v>2</v>
      </c>
      <c r="F39" s="18">
        <v>4</v>
      </c>
      <c r="G39" s="20">
        <v>0.1266624445851805</v>
      </c>
      <c r="H39" s="21">
        <v>1</v>
      </c>
      <c r="I39" s="18">
        <v>2</v>
      </c>
      <c r="J39" s="27">
        <v>7.3421439060205582E-2</v>
      </c>
      <c r="K39" s="22" t="s">
        <v>30</v>
      </c>
      <c r="L39" s="43" t="s">
        <v>30</v>
      </c>
      <c r="M39" s="24" t="s">
        <v>30</v>
      </c>
      <c r="N39" s="23" t="s">
        <v>30</v>
      </c>
      <c r="O39" s="22">
        <v>200</v>
      </c>
      <c r="P39" s="43">
        <v>200</v>
      </c>
    </row>
    <row r="40" spans="1:16" ht="15" customHeight="1">
      <c r="A40" s="42" t="s">
        <v>65</v>
      </c>
      <c r="B40" s="21"/>
      <c r="C40" s="18"/>
      <c r="D40" s="27">
        <v>0</v>
      </c>
      <c r="E40" s="17">
        <v>5</v>
      </c>
      <c r="F40" s="18">
        <v>19</v>
      </c>
      <c r="G40" s="20">
        <v>0.60164661177960732</v>
      </c>
      <c r="H40" s="21">
        <v>11</v>
      </c>
      <c r="I40" s="18">
        <v>35</v>
      </c>
      <c r="J40" s="27">
        <v>1.2848751835535976</v>
      </c>
      <c r="K40" s="22" t="s">
        <v>30</v>
      </c>
      <c r="L40" s="43" t="s">
        <v>30</v>
      </c>
      <c r="M40" s="24" t="s">
        <v>30</v>
      </c>
      <c r="N40" s="23" t="s">
        <v>30</v>
      </c>
      <c r="O40" s="22">
        <v>45.454545454545453</v>
      </c>
      <c r="P40" s="43">
        <v>54.285714285714285</v>
      </c>
    </row>
    <row r="41" spans="1:16" ht="15" customHeight="1">
      <c r="A41" s="42" t="s">
        <v>66</v>
      </c>
      <c r="B41" s="21"/>
      <c r="C41" s="18"/>
      <c r="D41" s="27">
        <v>0</v>
      </c>
      <c r="E41" s="17"/>
      <c r="F41" s="18"/>
      <c r="G41" s="20">
        <v>0</v>
      </c>
      <c r="H41" s="21"/>
      <c r="I41" s="18"/>
      <c r="J41" s="27">
        <v>0</v>
      </c>
      <c r="K41" s="22" t="s">
        <v>30</v>
      </c>
      <c r="L41" s="43" t="s">
        <v>30</v>
      </c>
      <c r="M41" s="24" t="s">
        <v>30</v>
      </c>
      <c r="N41" s="23" t="s">
        <v>30</v>
      </c>
      <c r="O41" s="22" t="s">
        <v>30</v>
      </c>
      <c r="P41" s="43" t="s">
        <v>30</v>
      </c>
    </row>
    <row r="42" spans="1:16" ht="15" customHeight="1">
      <c r="A42" s="42" t="s">
        <v>67</v>
      </c>
      <c r="B42" s="21"/>
      <c r="C42" s="18"/>
      <c r="D42" s="27">
        <v>0</v>
      </c>
      <c r="E42" s="17"/>
      <c r="F42" s="18"/>
      <c r="G42" s="20">
        <v>0</v>
      </c>
      <c r="H42" s="21"/>
      <c r="I42" s="18"/>
      <c r="J42" s="27">
        <v>0</v>
      </c>
      <c r="K42" s="22" t="s">
        <v>30</v>
      </c>
      <c r="L42" s="43" t="s">
        <v>30</v>
      </c>
      <c r="M42" s="24" t="s">
        <v>30</v>
      </c>
      <c r="N42" s="23" t="s">
        <v>30</v>
      </c>
      <c r="O42" s="22" t="s">
        <v>30</v>
      </c>
      <c r="P42" s="43" t="s">
        <v>30</v>
      </c>
    </row>
    <row r="43" spans="1:16" ht="15" customHeight="1">
      <c r="A43" s="42" t="s">
        <v>29</v>
      </c>
      <c r="B43" s="21"/>
      <c r="C43" s="18"/>
      <c r="D43" s="27">
        <v>0</v>
      </c>
      <c r="E43" s="17">
        <v>8</v>
      </c>
      <c r="F43" s="18">
        <v>13</v>
      </c>
      <c r="G43" s="20">
        <v>0.41165294490183657</v>
      </c>
      <c r="H43" s="21">
        <v>31</v>
      </c>
      <c r="I43" s="18">
        <v>60</v>
      </c>
      <c r="J43" s="27">
        <v>2.2026431718061676</v>
      </c>
      <c r="K43" s="22" t="s">
        <v>30</v>
      </c>
      <c r="L43" s="43" t="s">
        <v>30</v>
      </c>
      <c r="M43" s="24" t="s">
        <v>30</v>
      </c>
      <c r="N43" s="23" t="s">
        <v>30</v>
      </c>
      <c r="O43" s="22">
        <v>25.806451612903224</v>
      </c>
      <c r="P43" s="43">
        <v>21.666666666666668</v>
      </c>
    </row>
    <row r="44" spans="1:16" ht="15" customHeight="1">
      <c r="A44" s="42" t="s">
        <v>68</v>
      </c>
      <c r="B44" s="21"/>
      <c r="C44" s="18"/>
      <c r="D44" s="27">
        <v>0</v>
      </c>
      <c r="E44" s="17"/>
      <c r="F44" s="18"/>
      <c r="G44" s="20">
        <v>0</v>
      </c>
      <c r="H44" s="21"/>
      <c r="I44" s="18"/>
      <c r="J44" s="27">
        <v>0</v>
      </c>
      <c r="K44" s="22" t="s">
        <v>30</v>
      </c>
      <c r="L44" s="43" t="s">
        <v>30</v>
      </c>
      <c r="M44" s="24" t="s">
        <v>30</v>
      </c>
      <c r="N44" s="23" t="s">
        <v>30</v>
      </c>
      <c r="O44" s="22" t="s">
        <v>30</v>
      </c>
      <c r="P44" s="43" t="s">
        <v>30</v>
      </c>
    </row>
    <row r="45" spans="1:16" ht="15" customHeight="1">
      <c r="A45" s="42" t="s">
        <v>35</v>
      </c>
      <c r="B45" s="21"/>
      <c r="C45" s="18"/>
      <c r="D45" s="27">
        <v>0</v>
      </c>
      <c r="E45" s="17"/>
      <c r="F45" s="18"/>
      <c r="G45" s="20">
        <v>0</v>
      </c>
      <c r="H45" s="21">
        <v>1</v>
      </c>
      <c r="I45" s="18">
        <v>1</v>
      </c>
      <c r="J45" s="27">
        <v>3.6710719530102791E-2</v>
      </c>
      <c r="K45" s="22" t="s">
        <v>30</v>
      </c>
      <c r="L45" s="43" t="s">
        <v>30</v>
      </c>
      <c r="M45" s="24" t="s">
        <v>30</v>
      </c>
      <c r="N45" s="23" t="s">
        <v>30</v>
      </c>
      <c r="O45" s="22" t="s">
        <v>30</v>
      </c>
      <c r="P45" s="43" t="s">
        <v>30</v>
      </c>
    </row>
    <row r="46" spans="1:16" ht="15" customHeight="1">
      <c r="A46" s="42" t="s">
        <v>69</v>
      </c>
      <c r="B46" s="21"/>
      <c r="C46" s="18"/>
      <c r="D46" s="27">
        <v>0</v>
      </c>
      <c r="E46" s="17">
        <v>5</v>
      </c>
      <c r="F46" s="18">
        <v>10</v>
      </c>
      <c r="G46" s="20">
        <v>0.31665611146295125</v>
      </c>
      <c r="H46" s="21">
        <v>4</v>
      </c>
      <c r="I46" s="18">
        <v>4</v>
      </c>
      <c r="J46" s="27">
        <v>0.14684287812041116</v>
      </c>
      <c r="K46" s="22" t="s">
        <v>30</v>
      </c>
      <c r="L46" s="43" t="s">
        <v>30</v>
      </c>
      <c r="M46" s="24" t="s">
        <v>30</v>
      </c>
      <c r="N46" s="23" t="s">
        <v>30</v>
      </c>
      <c r="O46" s="22">
        <v>125</v>
      </c>
      <c r="P46" s="43">
        <v>250</v>
      </c>
    </row>
    <row r="47" spans="1:16" ht="15" customHeight="1">
      <c r="A47" s="42" t="s">
        <v>70</v>
      </c>
      <c r="B47" s="21"/>
      <c r="C47" s="18"/>
      <c r="D47" s="27">
        <v>0</v>
      </c>
      <c r="E47" s="17"/>
      <c r="F47" s="18"/>
      <c r="G47" s="20">
        <v>0</v>
      </c>
      <c r="H47" s="21">
        <v>1</v>
      </c>
      <c r="I47" s="18">
        <v>2</v>
      </c>
      <c r="J47" s="27">
        <v>7.3421439060205582E-2</v>
      </c>
      <c r="K47" s="22" t="s">
        <v>30</v>
      </c>
      <c r="L47" s="43" t="s">
        <v>30</v>
      </c>
      <c r="M47" s="24" t="s">
        <v>30</v>
      </c>
      <c r="N47" s="23" t="s">
        <v>30</v>
      </c>
      <c r="O47" s="22" t="s">
        <v>30</v>
      </c>
      <c r="P47" s="43" t="s">
        <v>30</v>
      </c>
    </row>
    <row r="48" spans="1:16" ht="15" customHeight="1">
      <c r="A48" s="44" t="s">
        <v>71</v>
      </c>
      <c r="B48" s="21"/>
      <c r="C48" s="18"/>
      <c r="D48" s="27">
        <v>0</v>
      </c>
      <c r="E48" s="17"/>
      <c r="F48" s="18"/>
      <c r="G48" s="20">
        <v>0</v>
      </c>
      <c r="H48" s="21"/>
      <c r="I48" s="18"/>
      <c r="J48" s="27">
        <v>0</v>
      </c>
      <c r="K48" s="22" t="s">
        <v>30</v>
      </c>
      <c r="L48" s="43" t="s">
        <v>30</v>
      </c>
      <c r="M48" s="24" t="s">
        <v>30</v>
      </c>
      <c r="N48" s="23" t="s">
        <v>30</v>
      </c>
      <c r="O48" s="22" t="s">
        <v>30</v>
      </c>
      <c r="P48" s="43" t="s">
        <v>30</v>
      </c>
    </row>
    <row r="49" spans="1:16" ht="15" customHeight="1">
      <c r="A49" s="44" t="s">
        <v>72</v>
      </c>
      <c r="B49" s="21"/>
      <c r="C49" s="18"/>
      <c r="D49" s="27">
        <v>0</v>
      </c>
      <c r="E49" s="17"/>
      <c r="F49" s="18"/>
      <c r="G49" s="20">
        <v>0</v>
      </c>
      <c r="H49" s="21"/>
      <c r="I49" s="18"/>
      <c r="J49" s="27">
        <v>0</v>
      </c>
      <c r="K49" s="22" t="s">
        <v>30</v>
      </c>
      <c r="L49" s="43" t="s">
        <v>30</v>
      </c>
      <c r="M49" s="24" t="s">
        <v>30</v>
      </c>
      <c r="N49" s="23" t="s">
        <v>30</v>
      </c>
      <c r="O49" s="22" t="s">
        <v>30</v>
      </c>
      <c r="P49" s="43" t="s">
        <v>30</v>
      </c>
    </row>
    <row r="50" spans="1:16" ht="15" customHeight="1">
      <c r="A50" s="42" t="s">
        <v>73</v>
      </c>
      <c r="B50" s="21"/>
      <c r="C50" s="18"/>
      <c r="D50" s="27">
        <v>0</v>
      </c>
      <c r="E50" s="17"/>
      <c r="F50" s="18"/>
      <c r="G50" s="20">
        <v>0</v>
      </c>
      <c r="H50" s="21"/>
      <c r="I50" s="18"/>
      <c r="J50" s="27">
        <v>0</v>
      </c>
      <c r="K50" s="22" t="s">
        <v>30</v>
      </c>
      <c r="L50" s="43" t="s">
        <v>30</v>
      </c>
      <c r="M50" s="24" t="s">
        <v>30</v>
      </c>
      <c r="N50" s="23" t="s">
        <v>30</v>
      </c>
      <c r="O50" s="22" t="s">
        <v>30</v>
      </c>
      <c r="P50" s="43" t="s">
        <v>30</v>
      </c>
    </row>
    <row r="51" spans="1:16" ht="15" customHeight="1">
      <c r="A51" s="42" t="s">
        <v>104</v>
      </c>
      <c r="B51" s="21"/>
      <c r="C51" s="18"/>
      <c r="D51" s="27">
        <v>0</v>
      </c>
      <c r="E51" s="17"/>
      <c r="F51" s="18"/>
      <c r="G51" s="20">
        <v>0</v>
      </c>
      <c r="H51" s="21"/>
      <c r="I51" s="18"/>
      <c r="J51" s="27">
        <v>0</v>
      </c>
      <c r="K51" s="22" t="s">
        <v>30</v>
      </c>
      <c r="L51" s="43" t="s">
        <v>30</v>
      </c>
      <c r="M51" s="24" t="s">
        <v>30</v>
      </c>
      <c r="N51" s="23" t="s">
        <v>30</v>
      </c>
      <c r="O51" s="22" t="s">
        <v>30</v>
      </c>
      <c r="P51" s="43" t="s">
        <v>30</v>
      </c>
    </row>
    <row r="52" spans="1:16" ht="15" customHeight="1">
      <c r="A52" s="44" t="s">
        <v>74</v>
      </c>
      <c r="B52" s="21"/>
      <c r="C52" s="18"/>
      <c r="D52" s="27">
        <v>0</v>
      </c>
      <c r="E52" s="17">
        <v>2</v>
      </c>
      <c r="F52" s="18">
        <v>2</v>
      </c>
      <c r="G52" s="20">
        <v>6.333122229259025E-2</v>
      </c>
      <c r="H52" s="21"/>
      <c r="I52" s="18"/>
      <c r="J52" s="27">
        <v>0</v>
      </c>
      <c r="K52" s="22" t="s">
        <v>30</v>
      </c>
      <c r="L52" s="43" t="s">
        <v>30</v>
      </c>
      <c r="M52" s="24" t="s">
        <v>30</v>
      </c>
      <c r="N52" s="23" t="s">
        <v>30</v>
      </c>
      <c r="O52" s="22" t="s">
        <v>30</v>
      </c>
      <c r="P52" s="43" t="s">
        <v>30</v>
      </c>
    </row>
    <row r="53" spans="1:16" ht="15" customHeight="1">
      <c r="A53" s="42" t="s">
        <v>36</v>
      </c>
      <c r="B53" s="21"/>
      <c r="C53" s="18"/>
      <c r="D53" s="27">
        <v>0</v>
      </c>
      <c r="E53" s="17"/>
      <c r="F53" s="18">
        <v>4</v>
      </c>
      <c r="G53" s="20">
        <v>0.1266624445851805</v>
      </c>
      <c r="H53" s="21">
        <v>5</v>
      </c>
      <c r="I53" s="18">
        <v>13</v>
      </c>
      <c r="J53" s="27">
        <v>0.47723935389133626</v>
      </c>
      <c r="K53" s="22" t="s">
        <v>30</v>
      </c>
      <c r="L53" s="43" t="s">
        <v>30</v>
      </c>
      <c r="M53" s="24" t="s">
        <v>30</v>
      </c>
      <c r="N53" s="23" t="s">
        <v>30</v>
      </c>
      <c r="O53" s="22" t="s">
        <v>30</v>
      </c>
      <c r="P53" s="43">
        <v>30.76923076923077</v>
      </c>
    </row>
    <row r="54" spans="1:16" ht="15" customHeight="1">
      <c r="A54" s="44" t="s">
        <v>105</v>
      </c>
      <c r="B54" s="21"/>
      <c r="C54" s="18"/>
      <c r="D54" s="27">
        <v>0</v>
      </c>
      <c r="E54" s="17"/>
      <c r="F54" s="18"/>
      <c r="G54" s="20">
        <v>0</v>
      </c>
      <c r="H54" s="21">
        <v>1</v>
      </c>
      <c r="I54" s="18">
        <v>2</v>
      </c>
      <c r="J54" s="27">
        <v>7.3421439060205582E-2</v>
      </c>
      <c r="K54" s="22" t="s">
        <v>30</v>
      </c>
      <c r="L54" s="43" t="s">
        <v>30</v>
      </c>
      <c r="M54" s="24" t="s">
        <v>30</v>
      </c>
      <c r="N54" s="23" t="s">
        <v>30</v>
      </c>
      <c r="O54" s="22" t="s">
        <v>30</v>
      </c>
      <c r="P54" s="43" t="s">
        <v>30</v>
      </c>
    </row>
    <row r="55" spans="1:16" ht="15" customHeight="1">
      <c r="A55" s="42" t="s">
        <v>75</v>
      </c>
      <c r="B55" s="21"/>
      <c r="C55" s="18"/>
      <c r="D55" s="27">
        <v>0</v>
      </c>
      <c r="E55" s="17"/>
      <c r="F55" s="18"/>
      <c r="G55" s="20">
        <v>0</v>
      </c>
      <c r="H55" s="21"/>
      <c r="I55" s="18"/>
      <c r="J55" s="27">
        <v>0</v>
      </c>
      <c r="K55" s="22" t="s">
        <v>30</v>
      </c>
      <c r="L55" s="43" t="s">
        <v>30</v>
      </c>
      <c r="M55" s="24" t="s">
        <v>30</v>
      </c>
      <c r="N55" s="23" t="s">
        <v>30</v>
      </c>
      <c r="O55" s="22" t="s">
        <v>30</v>
      </c>
      <c r="P55" s="43" t="s">
        <v>30</v>
      </c>
    </row>
    <row r="56" spans="1:16" ht="15" customHeight="1">
      <c r="A56" s="42" t="s">
        <v>76</v>
      </c>
      <c r="B56" s="21"/>
      <c r="C56" s="18"/>
      <c r="D56" s="27">
        <v>0</v>
      </c>
      <c r="E56" s="17"/>
      <c r="F56" s="18"/>
      <c r="G56" s="20">
        <v>0</v>
      </c>
      <c r="H56" s="21"/>
      <c r="I56" s="18"/>
      <c r="J56" s="27">
        <v>0</v>
      </c>
      <c r="K56" s="22" t="s">
        <v>30</v>
      </c>
      <c r="L56" s="43" t="s">
        <v>30</v>
      </c>
      <c r="M56" s="24" t="s">
        <v>30</v>
      </c>
      <c r="N56" s="23" t="s">
        <v>30</v>
      </c>
      <c r="O56" s="22" t="s">
        <v>30</v>
      </c>
      <c r="P56" s="43" t="s">
        <v>30</v>
      </c>
    </row>
    <row r="57" spans="1:16" ht="15" customHeight="1">
      <c r="A57" s="42" t="s">
        <v>77</v>
      </c>
      <c r="B57" s="21"/>
      <c r="C57" s="18"/>
      <c r="D57" s="27">
        <v>0</v>
      </c>
      <c r="E57" s="17"/>
      <c r="F57" s="18"/>
      <c r="G57" s="20">
        <v>0</v>
      </c>
      <c r="H57" s="21"/>
      <c r="I57" s="18"/>
      <c r="J57" s="27">
        <v>0</v>
      </c>
      <c r="K57" s="22" t="s">
        <v>30</v>
      </c>
      <c r="L57" s="43" t="s">
        <v>30</v>
      </c>
      <c r="M57" s="24" t="s">
        <v>30</v>
      </c>
      <c r="N57" s="23" t="s">
        <v>30</v>
      </c>
      <c r="O57" s="22" t="s">
        <v>30</v>
      </c>
      <c r="P57" s="43" t="s">
        <v>30</v>
      </c>
    </row>
    <row r="58" spans="1:16" ht="15" customHeight="1">
      <c r="A58" s="42" t="s">
        <v>78</v>
      </c>
      <c r="B58" s="21"/>
      <c r="C58" s="18"/>
      <c r="D58" s="27">
        <v>0</v>
      </c>
      <c r="E58" s="17"/>
      <c r="F58" s="18"/>
      <c r="G58" s="20">
        <v>0</v>
      </c>
      <c r="H58" s="21"/>
      <c r="I58" s="18"/>
      <c r="J58" s="27">
        <v>0</v>
      </c>
      <c r="K58" s="22" t="s">
        <v>30</v>
      </c>
      <c r="L58" s="43" t="s">
        <v>30</v>
      </c>
      <c r="M58" s="24" t="s">
        <v>30</v>
      </c>
      <c r="N58" s="23" t="s">
        <v>30</v>
      </c>
      <c r="O58" s="22" t="s">
        <v>30</v>
      </c>
      <c r="P58" s="43" t="s">
        <v>30</v>
      </c>
    </row>
    <row r="59" spans="1:16" ht="15" customHeight="1">
      <c r="A59" s="44" t="s">
        <v>106</v>
      </c>
      <c r="B59" s="21"/>
      <c r="C59" s="18"/>
      <c r="D59" s="27">
        <v>0</v>
      </c>
      <c r="E59" s="17"/>
      <c r="F59" s="18"/>
      <c r="G59" s="20">
        <v>0</v>
      </c>
      <c r="H59" s="21"/>
      <c r="I59" s="18"/>
      <c r="J59" s="27">
        <v>0</v>
      </c>
      <c r="K59" s="22" t="s">
        <v>30</v>
      </c>
      <c r="L59" s="43" t="s">
        <v>30</v>
      </c>
      <c r="M59" s="24" t="s">
        <v>30</v>
      </c>
      <c r="N59" s="23" t="s">
        <v>30</v>
      </c>
      <c r="O59" s="22" t="s">
        <v>30</v>
      </c>
      <c r="P59" s="43" t="s">
        <v>30</v>
      </c>
    </row>
    <row r="60" spans="1:16" ht="15" customHeight="1">
      <c r="A60" s="42" t="s">
        <v>79</v>
      </c>
      <c r="B60" s="21"/>
      <c r="C60" s="18"/>
      <c r="D60" s="27">
        <v>0</v>
      </c>
      <c r="E60" s="17"/>
      <c r="F60" s="18"/>
      <c r="G60" s="20">
        <v>0</v>
      </c>
      <c r="H60" s="21"/>
      <c r="I60" s="18"/>
      <c r="J60" s="27">
        <v>0</v>
      </c>
      <c r="K60" s="22" t="s">
        <v>30</v>
      </c>
      <c r="L60" s="43" t="s">
        <v>30</v>
      </c>
      <c r="M60" s="24" t="s">
        <v>30</v>
      </c>
      <c r="N60" s="23" t="s">
        <v>30</v>
      </c>
      <c r="O60" s="22" t="s">
        <v>30</v>
      </c>
      <c r="P60" s="43" t="s">
        <v>30</v>
      </c>
    </row>
    <row r="61" spans="1:16" ht="15" customHeight="1">
      <c r="A61" s="42" t="s">
        <v>80</v>
      </c>
      <c r="B61" s="21"/>
      <c r="C61" s="18"/>
      <c r="D61" s="27">
        <v>0</v>
      </c>
      <c r="E61" s="17"/>
      <c r="F61" s="18"/>
      <c r="G61" s="20">
        <v>0</v>
      </c>
      <c r="H61" s="21"/>
      <c r="I61" s="18"/>
      <c r="J61" s="27">
        <v>0</v>
      </c>
      <c r="K61" s="22" t="s">
        <v>30</v>
      </c>
      <c r="L61" s="43" t="s">
        <v>30</v>
      </c>
      <c r="M61" s="24" t="s">
        <v>30</v>
      </c>
      <c r="N61" s="23" t="s">
        <v>30</v>
      </c>
      <c r="O61" s="22" t="s">
        <v>30</v>
      </c>
      <c r="P61" s="43" t="s">
        <v>30</v>
      </c>
    </row>
    <row r="62" spans="1:16" ht="15" customHeight="1">
      <c r="A62" s="42" t="s">
        <v>81</v>
      </c>
      <c r="B62" s="21"/>
      <c r="C62" s="18"/>
      <c r="D62" s="27">
        <v>0</v>
      </c>
      <c r="E62" s="17"/>
      <c r="F62" s="18"/>
      <c r="G62" s="20">
        <v>0</v>
      </c>
      <c r="H62" s="21"/>
      <c r="I62" s="18"/>
      <c r="J62" s="27">
        <v>0</v>
      </c>
      <c r="K62" s="22" t="s">
        <v>30</v>
      </c>
      <c r="L62" s="43" t="s">
        <v>30</v>
      </c>
      <c r="M62" s="24" t="s">
        <v>30</v>
      </c>
      <c r="N62" s="23" t="s">
        <v>30</v>
      </c>
      <c r="O62" s="22" t="s">
        <v>30</v>
      </c>
      <c r="P62" s="43" t="s">
        <v>30</v>
      </c>
    </row>
    <row r="63" spans="1:16" ht="15" customHeight="1">
      <c r="A63" s="42" t="s">
        <v>82</v>
      </c>
      <c r="B63" s="21"/>
      <c r="C63" s="18"/>
      <c r="D63" s="27">
        <v>0</v>
      </c>
      <c r="E63" s="17"/>
      <c r="F63" s="18"/>
      <c r="G63" s="20">
        <v>0</v>
      </c>
      <c r="H63" s="21"/>
      <c r="I63" s="18"/>
      <c r="J63" s="27">
        <v>0</v>
      </c>
      <c r="K63" s="22" t="s">
        <v>30</v>
      </c>
      <c r="L63" s="43" t="s">
        <v>30</v>
      </c>
      <c r="M63" s="24" t="s">
        <v>30</v>
      </c>
      <c r="N63" s="23" t="s">
        <v>30</v>
      </c>
      <c r="O63" s="22" t="s">
        <v>30</v>
      </c>
      <c r="P63" s="43" t="s">
        <v>30</v>
      </c>
    </row>
    <row r="64" spans="1:16" ht="15" customHeight="1">
      <c r="A64" s="42" t="s">
        <v>83</v>
      </c>
      <c r="B64" s="21"/>
      <c r="C64" s="18"/>
      <c r="D64" s="27">
        <v>0</v>
      </c>
      <c r="E64" s="17"/>
      <c r="F64" s="18"/>
      <c r="G64" s="20">
        <v>0</v>
      </c>
      <c r="H64" s="21"/>
      <c r="I64" s="18"/>
      <c r="J64" s="27">
        <v>0</v>
      </c>
      <c r="K64" s="22" t="s">
        <v>30</v>
      </c>
      <c r="L64" s="43" t="s">
        <v>30</v>
      </c>
      <c r="M64" s="24" t="s">
        <v>30</v>
      </c>
      <c r="N64" s="23" t="s">
        <v>30</v>
      </c>
      <c r="O64" s="22" t="s">
        <v>30</v>
      </c>
      <c r="P64" s="43" t="s">
        <v>30</v>
      </c>
    </row>
    <row r="65" spans="1:16" ht="15" customHeight="1">
      <c r="A65" s="42" t="s">
        <v>84</v>
      </c>
      <c r="B65" s="21"/>
      <c r="C65" s="18"/>
      <c r="D65" s="27">
        <v>0</v>
      </c>
      <c r="E65" s="17"/>
      <c r="F65" s="18"/>
      <c r="G65" s="20">
        <v>0</v>
      </c>
      <c r="H65" s="21"/>
      <c r="I65" s="18"/>
      <c r="J65" s="27">
        <v>0</v>
      </c>
      <c r="K65" s="22" t="s">
        <v>30</v>
      </c>
      <c r="L65" s="43" t="s">
        <v>30</v>
      </c>
      <c r="M65" s="24" t="s">
        <v>30</v>
      </c>
      <c r="N65" s="23" t="s">
        <v>30</v>
      </c>
      <c r="O65" s="22" t="s">
        <v>30</v>
      </c>
      <c r="P65" s="43" t="s">
        <v>30</v>
      </c>
    </row>
    <row r="66" spans="1:16" ht="15" customHeight="1">
      <c r="A66" s="42" t="s">
        <v>85</v>
      </c>
      <c r="B66" s="21"/>
      <c r="C66" s="18"/>
      <c r="D66" s="27">
        <v>0</v>
      </c>
      <c r="E66" s="17"/>
      <c r="F66" s="18"/>
      <c r="G66" s="20">
        <v>0</v>
      </c>
      <c r="H66" s="21"/>
      <c r="I66" s="18"/>
      <c r="J66" s="27">
        <v>0</v>
      </c>
      <c r="K66" s="22" t="s">
        <v>30</v>
      </c>
      <c r="L66" s="43" t="s">
        <v>30</v>
      </c>
      <c r="M66" s="24" t="s">
        <v>30</v>
      </c>
      <c r="N66" s="23" t="s">
        <v>30</v>
      </c>
      <c r="O66" s="22" t="s">
        <v>30</v>
      </c>
      <c r="P66" s="43" t="s">
        <v>30</v>
      </c>
    </row>
    <row r="67" spans="1:16" ht="15" customHeight="1">
      <c r="A67" s="42" t="s">
        <v>86</v>
      </c>
      <c r="B67" s="21"/>
      <c r="C67" s="18"/>
      <c r="D67" s="27">
        <v>0</v>
      </c>
      <c r="E67" s="17"/>
      <c r="F67" s="18"/>
      <c r="G67" s="20">
        <v>0</v>
      </c>
      <c r="H67" s="21"/>
      <c r="I67" s="18"/>
      <c r="J67" s="27">
        <v>0</v>
      </c>
      <c r="K67" s="22" t="s">
        <v>30</v>
      </c>
      <c r="L67" s="43" t="s">
        <v>30</v>
      </c>
      <c r="M67" s="24" t="s">
        <v>30</v>
      </c>
      <c r="N67" s="23" t="s">
        <v>30</v>
      </c>
      <c r="O67" s="22" t="s">
        <v>30</v>
      </c>
      <c r="P67" s="43" t="s">
        <v>30</v>
      </c>
    </row>
    <row r="68" spans="1:16" ht="15" customHeight="1">
      <c r="A68" s="44" t="s">
        <v>87</v>
      </c>
      <c r="B68" s="21"/>
      <c r="C68" s="18"/>
      <c r="D68" s="27">
        <v>0</v>
      </c>
      <c r="E68" s="17"/>
      <c r="F68" s="18"/>
      <c r="G68" s="20">
        <v>0</v>
      </c>
      <c r="H68" s="21"/>
      <c r="I68" s="18"/>
      <c r="J68" s="27">
        <v>0</v>
      </c>
      <c r="K68" s="22" t="s">
        <v>30</v>
      </c>
      <c r="L68" s="43" t="s">
        <v>30</v>
      </c>
      <c r="M68" s="24" t="s">
        <v>30</v>
      </c>
      <c r="N68" s="23" t="s">
        <v>30</v>
      </c>
      <c r="O68" s="22" t="s">
        <v>30</v>
      </c>
      <c r="P68" s="43" t="s">
        <v>30</v>
      </c>
    </row>
    <row r="69" spans="1:16" ht="15" customHeight="1">
      <c r="A69" s="42" t="s">
        <v>88</v>
      </c>
      <c r="B69" s="21"/>
      <c r="C69" s="18"/>
      <c r="D69" s="27">
        <v>0</v>
      </c>
      <c r="E69" s="17"/>
      <c r="F69" s="18"/>
      <c r="G69" s="20">
        <v>0</v>
      </c>
      <c r="H69" s="21"/>
      <c r="I69" s="18"/>
      <c r="J69" s="27">
        <v>0</v>
      </c>
      <c r="K69" s="22" t="s">
        <v>30</v>
      </c>
      <c r="L69" s="43" t="s">
        <v>30</v>
      </c>
      <c r="M69" s="24" t="s">
        <v>30</v>
      </c>
      <c r="N69" s="23" t="s">
        <v>30</v>
      </c>
      <c r="O69" s="22" t="s">
        <v>30</v>
      </c>
      <c r="P69" s="43" t="s">
        <v>30</v>
      </c>
    </row>
    <row r="70" spans="1:16" ht="15" customHeight="1">
      <c r="A70" s="42" t="s">
        <v>89</v>
      </c>
      <c r="B70" s="21"/>
      <c r="C70" s="18"/>
      <c r="D70" s="27">
        <v>0</v>
      </c>
      <c r="E70" s="17"/>
      <c r="F70" s="18"/>
      <c r="G70" s="20">
        <v>0</v>
      </c>
      <c r="H70" s="21"/>
      <c r="I70" s="18"/>
      <c r="J70" s="27">
        <v>0</v>
      </c>
      <c r="K70" s="22" t="s">
        <v>30</v>
      </c>
      <c r="L70" s="43" t="s">
        <v>30</v>
      </c>
      <c r="M70" s="24" t="s">
        <v>30</v>
      </c>
      <c r="N70" s="23" t="s">
        <v>30</v>
      </c>
      <c r="O70" s="22" t="s">
        <v>30</v>
      </c>
      <c r="P70" s="43" t="s">
        <v>30</v>
      </c>
    </row>
    <row r="71" spans="1:16" ht="15" customHeight="1">
      <c r="A71" s="42" t="s">
        <v>90</v>
      </c>
      <c r="B71" s="21"/>
      <c r="C71" s="18"/>
      <c r="D71" s="27">
        <v>0</v>
      </c>
      <c r="E71" s="17"/>
      <c r="F71" s="18"/>
      <c r="G71" s="20">
        <v>0</v>
      </c>
      <c r="H71" s="21"/>
      <c r="I71" s="18"/>
      <c r="J71" s="27">
        <v>0</v>
      </c>
      <c r="K71" s="22"/>
      <c r="L71" s="43"/>
      <c r="M71" s="24"/>
      <c r="N71" s="23"/>
      <c r="O71" s="22"/>
      <c r="P71" s="43"/>
    </row>
    <row r="72" spans="1:16" ht="15" customHeight="1">
      <c r="A72" s="42" t="s">
        <v>91</v>
      </c>
      <c r="B72" s="21"/>
      <c r="C72" s="18"/>
      <c r="D72" s="27">
        <v>0</v>
      </c>
      <c r="E72" s="17"/>
      <c r="F72" s="18"/>
      <c r="G72" s="20">
        <v>0</v>
      </c>
      <c r="H72" s="21"/>
      <c r="I72" s="18"/>
      <c r="J72" s="27">
        <v>0</v>
      </c>
      <c r="K72" s="22"/>
      <c r="L72" s="43"/>
      <c r="M72" s="24"/>
      <c r="N72" s="23"/>
      <c r="O72" s="22"/>
      <c r="P72" s="43"/>
    </row>
    <row r="73" spans="1:16" ht="15" customHeight="1">
      <c r="A73" s="44" t="s">
        <v>92</v>
      </c>
      <c r="B73" s="21"/>
      <c r="C73" s="18"/>
      <c r="D73" s="27">
        <v>0</v>
      </c>
      <c r="E73" s="17"/>
      <c r="F73" s="18"/>
      <c r="G73" s="20">
        <v>0</v>
      </c>
      <c r="H73" s="21"/>
      <c r="I73" s="18"/>
      <c r="J73" s="27">
        <v>0</v>
      </c>
      <c r="K73" s="22" t="s">
        <v>30</v>
      </c>
      <c r="L73" s="43" t="s">
        <v>30</v>
      </c>
      <c r="M73" s="24" t="s">
        <v>30</v>
      </c>
      <c r="N73" s="23" t="s">
        <v>30</v>
      </c>
      <c r="O73" s="22" t="s">
        <v>30</v>
      </c>
      <c r="P73" s="43" t="s">
        <v>30</v>
      </c>
    </row>
    <row r="74" spans="1:16" ht="15" customHeight="1">
      <c r="A74" s="44" t="s">
        <v>93</v>
      </c>
      <c r="B74" s="21"/>
      <c r="C74" s="18"/>
      <c r="D74" s="27">
        <v>0</v>
      </c>
      <c r="E74" s="17"/>
      <c r="F74" s="18"/>
      <c r="G74" s="20">
        <v>0</v>
      </c>
      <c r="H74" s="21"/>
      <c r="I74" s="18"/>
      <c r="J74" s="27">
        <v>0</v>
      </c>
      <c r="K74" s="22" t="s">
        <v>30</v>
      </c>
      <c r="L74" s="43" t="s">
        <v>30</v>
      </c>
      <c r="M74" s="24" t="s">
        <v>30</v>
      </c>
      <c r="N74" s="23" t="s">
        <v>30</v>
      </c>
      <c r="O74" s="22" t="s">
        <v>30</v>
      </c>
      <c r="P74" s="43" t="s">
        <v>30</v>
      </c>
    </row>
    <row r="75" spans="1:16" ht="15" customHeight="1">
      <c r="A75" s="42" t="s">
        <v>94</v>
      </c>
      <c r="B75" s="21"/>
      <c r="C75" s="18"/>
      <c r="D75" s="27">
        <v>0</v>
      </c>
      <c r="E75" s="17"/>
      <c r="F75" s="18"/>
      <c r="G75" s="20">
        <v>0</v>
      </c>
      <c r="H75" s="21">
        <v>1</v>
      </c>
      <c r="I75" s="18">
        <v>2</v>
      </c>
      <c r="J75" s="27">
        <v>7.3421439060205582E-2</v>
      </c>
      <c r="K75" s="22" t="s">
        <v>30</v>
      </c>
      <c r="L75" s="43" t="s">
        <v>30</v>
      </c>
      <c r="M75" s="24" t="s">
        <v>30</v>
      </c>
      <c r="N75" s="23" t="s">
        <v>30</v>
      </c>
      <c r="O75" s="22" t="s">
        <v>30</v>
      </c>
      <c r="P75" s="43" t="s">
        <v>30</v>
      </c>
    </row>
    <row r="76" spans="1:16" ht="15" customHeight="1">
      <c r="A76" s="42" t="s">
        <v>95</v>
      </c>
      <c r="B76" s="21"/>
      <c r="C76" s="18"/>
      <c r="D76" s="27">
        <v>0</v>
      </c>
      <c r="E76" s="17"/>
      <c r="F76" s="18"/>
      <c r="G76" s="20">
        <v>0</v>
      </c>
      <c r="H76" s="21"/>
      <c r="I76" s="18"/>
      <c r="J76" s="27">
        <v>0</v>
      </c>
      <c r="K76" s="22" t="s">
        <v>30</v>
      </c>
      <c r="L76" s="43" t="s">
        <v>30</v>
      </c>
      <c r="M76" s="24" t="s">
        <v>30</v>
      </c>
      <c r="N76" s="23" t="s">
        <v>30</v>
      </c>
      <c r="O76" s="22" t="s">
        <v>30</v>
      </c>
      <c r="P76" s="43" t="s">
        <v>30</v>
      </c>
    </row>
    <row r="77" spans="1:16" ht="15" customHeight="1" thickBot="1">
      <c r="A77" s="45" t="s">
        <v>96</v>
      </c>
      <c r="B77" s="46"/>
      <c r="C77" s="47"/>
      <c r="D77" s="29">
        <v>0</v>
      </c>
      <c r="E77" s="48"/>
      <c r="F77" s="47"/>
      <c r="G77" s="30">
        <v>0</v>
      </c>
      <c r="H77" s="46"/>
      <c r="I77" s="47"/>
      <c r="J77" s="29">
        <v>0</v>
      </c>
      <c r="K77" s="49" t="s">
        <v>30</v>
      </c>
      <c r="L77" s="50" t="s">
        <v>30</v>
      </c>
      <c r="M77" s="51" t="s">
        <v>30</v>
      </c>
      <c r="N77" s="52" t="s">
        <v>30</v>
      </c>
      <c r="O77" s="49" t="s">
        <v>30</v>
      </c>
      <c r="P77" s="50" t="s">
        <v>30</v>
      </c>
    </row>
    <row r="78" spans="1:16" ht="15" customHeight="1" thickBot="1">
      <c r="A78" s="53" t="s">
        <v>97</v>
      </c>
      <c r="B78" s="54">
        <v>7</v>
      </c>
      <c r="C78" s="53">
        <v>157</v>
      </c>
      <c r="D78" s="55">
        <v>46.587537091988132</v>
      </c>
      <c r="E78" s="53">
        <v>721</v>
      </c>
      <c r="F78" s="54">
        <v>2043</v>
      </c>
      <c r="G78" s="56">
        <v>64.692843571880928</v>
      </c>
      <c r="H78" s="54">
        <v>396</v>
      </c>
      <c r="I78" s="53">
        <v>1327</v>
      </c>
      <c r="J78" s="55">
        <v>48.715124816446398</v>
      </c>
      <c r="K78" s="57">
        <v>0.97087378640776689</v>
      </c>
      <c r="L78" s="58">
        <v>7.6847772883015173</v>
      </c>
      <c r="M78" s="59">
        <v>1.7676767676767675</v>
      </c>
      <c r="N78" s="60">
        <v>11.831198191409193</v>
      </c>
      <c r="O78" s="57">
        <v>182.07070707070707</v>
      </c>
      <c r="P78" s="58">
        <v>153.95629238884703</v>
      </c>
    </row>
    <row r="79" spans="1:16" ht="15" customHeight="1" thickBot="1">
      <c r="A79" s="61" t="s">
        <v>98</v>
      </c>
      <c r="B79" s="62">
        <v>56</v>
      </c>
      <c r="C79" s="63">
        <v>180</v>
      </c>
      <c r="D79" s="56">
        <v>53.412462908011868</v>
      </c>
      <c r="E79" s="64">
        <v>334</v>
      </c>
      <c r="F79" s="53">
        <v>1115</v>
      </c>
      <c r="G79" s="65">
        <v>35.307156428119065</v>
      </c>
      <c r="H79" s="62">
        <v>461</v>
      </c>
      <c r="I79" s="63">
        <v>1397</v>
      </c>
      <c r="J79" s="56">
        <v>51.284875183553602</v>
      </c>
      <c r="K79" s="66">
        <v>16.766467065868262</v>
      </c>
      <c r="L79" s="57">
        <v>16.143497757847534</v>
      </c>
      <c r="M79" s="67">
        <v>12.147505422993492</v>
      </c>
      <c r="N79" s="57">
        <v>12.884753042233358</v>
      </c>
      <c r="O79" s="66">
        <v>72.451193058568336</v>
      </c>
      <c r="P79" s="57">
        <v>79.813886900501075</v>
      </c>
    </row>
    <row r="80" spans="1:16" ht="15" customHeight="1" thickBot="1">
      <c r="A80" s="53" t="s">
        <v>99</v>
      </c>
      <c r="B80" s="68">
        <v>63</v>
      </c>
      <c r="C80" s="53">
        <v>337</v>
      </c>
      <c r="D80" s="69">
        <v>100</v>
      </c>
      <c r="E80" s="53">
        <v>1055</v>
      </c>
      <c r="F80" s="68">
        <v>3158</v>
      </c>
      <c r="G80" s="56">
        <v>100</v>
      </c>
      <c r="H80" s="68">
        <v>857</v>
      </c>
      <c r="I80" s="53">
        <v>2724</v>
      </c>
      <c r="J80" s="69">
        <v>100</v>
      </c>
      <c r="K80" s="57">
        <v>5.971563981042654</v>
      </c>
      <c r="L80" s="70">
        <v>10.671310956301456</v>
      </c>
      <c r="M80" s="59">
        <v>7.3512252042006994</v>
      </c>
      <c r="N80" s="71">
        <v>12.37151248164464</v>
      </c>
      <c r="O80" s="57">
        <v>123.10385064177363</v>
      </c>
      <c r="P80" s="70">
        <v>115.93245227606461</v>
      </c>
    </row>
  </sheetData>
  <mergeCells count="7">
    <mergeCell ref="A1:P3"/>
    <mergeCell ref="M4:N4"/>
    <mergeCell ref="O4:P4"/>
    <mergeCell ref="K4:L4"/>
    <mergeCell ref="H4:J4"/>
    <mergeCell ref="E4:G4"/>
    <mergeCell ref="B4:D4"/>
  </mergeCells>
  <printOptions horizontalCentered="1"/>
  <pageMargins left="0.15748031496062992" right="0.15748031496062992" top="0.23622047244094491" bottom="0.15748031496062992" header="0" footer="0"/>
  <pageSetup paperSize="9" scale="64" fitToHeight="0" orientation="landscape" horizontalDpi="1200" verticalDpi="1200" r:id="rId1"/>
  <headerFooter differentFirst="1"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2021-03-10T11:53:58Z</dcterms:modified>
</cp:coreProperties>
</file>