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8695" windowHeight="12525" activeTab="1"/>
  </bookViews>
  <sheets>
    <sheet name="List1" sheetId="1" r:id="rId1"/>
    <sheet name="List2" sheetId="2" r:id="rId2"/>
  </sheets>
  <calcPr calcId="124519"/>
</workbook>
</file>

<file path=xl/calcChain.xml><?xml version="1.0" encoding="utf-8"?>
<calcChain xmlns="http://schemas.openxmlformats.org/spreadsheetml/2006/main">
  <c r="E45" i="1"/>
  <c r="D45"/>
  <c r="E44"/>
  <c r="D44"/>
  <c r="E43"/>
  <c r="D43"/>
  <c r="J37"/>
  <c r="F37"/>
  <c r="B45" s="1"/>
  <c r="B37"/>
  <c r="B44" s="1"/>
  <c r="M36"/>
  <c r="M38" s="1"/>
  <c r="L36"/>
  <c r="L38" s="1"/>
  <c r="I36"/>
  <c r="E42" s="1"/>
  <c r="H36"/>
  <c r="D42" s="1"/>
  <c r="E36"/>
  <c r="E41" s="1"/>
  <c r="D36"/>
  <c r="D41" s="1"/>
  <c r="J35"/>
  <c r="F35"/>
  <c r="B35"/>
  <c r="J34"/>
  <c r="F34"/>
  <c r="B34"/>
  <c r="J33"/>
  <c r="F33"/>
  <c r="B33"/>
  <c r="J32"/>
  <c r="J36" s="1"/>
  <c r="F32"/>
  <c r="F36" s="1"/>
  <c r="B32"/>
  <c r="B36" s="1"/>
  <c r="E19"/>
  <c r="D19"/>
  <c r="E18"/>
  <c r="D18"/>
  <c r="E17"/>
  <c r="D17"/>
  <c r="J11"/>
  <c r="F11"/>
  <c r="B19" s="1"/>
  <c r="B11"/>
  <c r="B18" s="1"/>
  <c r="M10"/>
  <c r="M12" s="1"/>
  <c r="L10"/>
  <c r="L12" s="1"/>
  <c r="I10"/>
  <c r="E16" s="1"/>
  <c r="H10"/>
  <c r="D16" s="1"/>
  <c r="E10"/>
  <c r="E15" s="1"/>
  <c r="D10"/>
  <c r="D15" s="1"/>
  <c r="J9"/>
  <c r="F9"/>
  <c r="B9"/>
  <c r="J8"/>
  <c r="F8"/>
  <c r="B8"/>
  <c r="J7"/>
  <c r="F7"/>
  <c r="B7"/>
  <c r="J6"/>
  <c r="J10" s="1"/>
  <c r="F6"/>
  <c r="F10" s="1"/>
  <c r="B6"/>
  <c r="B10" s="1"/>
  <c r="B16" l="1"/>
  <c r="F12"/>
  <c r="G9"/>
  <c r="G8"/>
  <c r="G7"/>
  <c r="G6"/>
  <c r="B41"/>
  <c r="B40"/>
  <c r="B38"/>
  <c r="C35"/>
  <c r="C34"/>
  <c r="C33"/>
  <c r="C32"/>
  <c r="K35"/>
  <c r="K34"/>
  <c r="K33"/>
  <c r="K32"/>
  <c r="J38"/>
  <c r="B15"/>
  <c r="B14"/>
  <c r="B12"/>
  <c r="C9"/>
  <c r="C8"/>
  <c r="C7"/>
  <c r="C6"/>
  <c r="J12"/>
  <c r="K9"/>
  <c r="K8"/>
  <c r="K7"/>
  <c r="K6"/>
  <c r="B42"/>
  <c r="G35"/>
  <c r="G34"/>
  <c r="G33"/>
  <c r="G32"/>
  <c r="E12"/>
  <c r="I12"/>
  <c r="E22" s="1"/>
  <c r="E14"/>
  <c r="E38"/>
  <c r="I38"/>
  <c r="E48" s="1"/>
  <c r="E40"/>
  <c r="D12"/>
  <c r="H12"/>
  <c r="D22" s="1"/>
  <c r="D14"/>
  <c r="B17"/>
  <c r="D38"/>
  <c r="H38"/>
  <c r="D40"/>
  <c r="B43"/>
  <c r="D47" l="1"/>
  <c r="D46"/>
  <c r="E21"/>
  <c r="E20"/>
  <c r="K12"/>
  <c r="K11"/>
  <c r="K10"/>
  <c r="K38"/>
  <c r="K37"/>
  <c r="K36"/>
  <c r="B22"/>
  <c r="G12"/>
  <c r="C22" s="1"/>
  <c r="G11"/>
  <c r="G10"/>
  <c r="C16" s="1"/>
  <c r="D48"/>
  <c r="F38"/>
  <c r="E47"/>
  <c r="E46"/>
  <c r="B21"/>
  <c r="B20"/>
  <c r="C12"/>
  <c r="C11"/>
  <c r="C10"/>
  <c r="B47"/>
  <c r="C38"/>
  <c r="C37"/>
  <c r="C36"/>
  <c r="D21"/>
  <c r="D20"/>
  <c r="C41" l="1"/>
  <c r="C47"/>
  <c r="C18"/>
  <c r="C17"/>
  <c r="B48"/>
  <c r="G38"/>
  <c r="C48" s="1"/>
  <c r="G37"/>
  <c r="C45" s="1"/>
  <c r="G36"/>
  <c r="C42" s="1"/>
  <c r="C44"/>
  <c r="C43"/>
  <c r="C15"/>
  <c r="C14"/>
  <c r="C21"/>
  <c r="C20"/>
  <c r="B46"/>
  <c r="C19"/>
  <c r="C46" l="1"/>
  <c r="C40"/>
</calcChain>
</file>

<file path=xl/sharedStrings.xml><?xml version="1.0" encoding="utf-8"?>
<sst xmlns="http://schemas.openxmlformats.org/spreadsheetml/2006/main" count="169" uniqueCount="115">
  <si>
    <t>TURISTIČKA ZAJEDNICA OPĆINE MALINSKA-DUBAŠNICA</t>
  </si>
  <si>
    <t>TURISTIČKI PROMET PO ZEMLJAMA</t>
  </si>
  <si>
    <t>X</t>
  </si>
  <si>
    <t>ZEMLJA</t>
  </si>
  <si>
    <t>2019.</t>
  </si>
  <si>
    <t>2018.</t>
  </si>
  <si>
    <t>2017.</t>
  </si>
  <si>
    <t>INDEKS 19/18</t>
  </si>
  <si>
    <t>INDEKS 19/17</t>
  </si>
  <si>
    <t>INDEKS 18/17</t>
  </si>
  <si>
    <t>dolasci</t>
  </si>
  <si>
    <t>noćenja</t>
  </si>
  <si>
    <t xml:space="preserve"> %               noćenja</t>
  </si>
  <si>
    <t>Njemačka</t>
  </si>
  <si>
    <t>Slovenija</t>
  </si>
  <si>
    <t>Austrija</t>
  </si>
  <si>
    <t>Švicarska</t>
  </si>
  <si>
    <t>Mađarska</t>
  </si>
  <si>
    <t>BIH</t>
  </si>
  <si>
    <t>Srbija</t>
  </si>
  <si>
    <t>Nizozemska</t>
  </si>
  <si>
    <t>Italija</t>
  </si>
  <si>
    <t>Ukrajina</t>
  </si>
  <si>
    <t>Francuska</t>
  </si>
  <si>
    <t>Kosovo</t>
  </si>
  <si>
    <t>Poljska</t>
  </si>
  <si>
    <t>Ujedinjena Kraljevina</t>
  </si>
  <si>
    <t>Litva</t>
  </si>
  <si>
    <t>Australija</t>
  </si>
  <si>
    <t>Švedska</t>
  </si>
  <si>
    <t>Češka</t>
  </si>
  <si>
    <t>Rusija</t>
  </si>
  <si>
    <t>Belgija</t>
  </si>
  <si>
    <t>Sjeverna Makedonija</t>
  </si>
  <si>
    <t>Albanija</t>
  </si>
  <si>
    <t>Slovačka</t>
  </si>
  <si>
    <t>Izrael</t>
  </si>
  <si>
    <t>Bugarska</t>
  </si>
  <si>
    <t>Crna Gora</t>
  </si>
  <si>
    <t>Irska</t>
  </si>
  <si>
    <t>Španjolska</t>
  </si>
  <si>
    <t>Lihtenštajn</t>
  </si>
  <si>
    <t>Kanada</t>
  </si>
  <si>
    <t>SAD</t>
  </si>
  <si>
    <t>Grčka</t>
  </si>
  <si>
    <t>Rumunjska</t>
  </si>
  <si>
    <t>Norveška</t>
  </si>
  <si>
    <t>Finska</t>
  </si>
  <si>
    <t>Kina</t>
  </si>
  <si>
    <t>Ostale zemlje Sj. Amerike</t>
  </si>
  <si>
    <t>Republika Koreja</t>
  </si>
  <si>
    <t>UAE</t>
  </si>
  <si>
    <t>Estonija</t>
  </si>
  <si>
    <t>Indija</t>
  </si>
  <si>
    <t>Luksemburg</t>
  </si>
  <si>
    <t>Novi Zeland</t>
  </si>
  <si>
    <t>Ostale europske zemlje</t>
  </si>
  <si>
    <t>Portugal</t>
  </si>
  <si>
    <t>Tajland</t>
  </si>
  <si>
    <t>Turska</t>
  </si>
  <si>
    <t>Argentina</t>
  </si>
  <si>
    <t>Bjelorusija</t>
  </si>
  <si>
    <t>Brazil</t>
  </si>
  <si>
    <t>Cipar</t>
  </si>
  <si>
    <t>Čile</t>
  </si>
  <si>
    <t>Danska</t>
  </si>
  <si>
    <t>Hong Kong, Kina</t>
  </si>
  <si>
    <t>Indonezija</t>
  </si>
  <si>
    <t>Island</t>
  </si>
  <si>
    <t>Japan</t>
  </si>
  <si>
    <t>Jordan</t>
  </si>
  <si>
    <t>JAR</t>
  </si>
  <si>
    <t>Katar</t>
  </si>
  <si>
    <t>Kazahtstan</t>
  </si>
  <si>
    <t>Kuvajt</t>
  </si>
  <si>
    <t>Letonija</t>
  </si>
  <si>
    <t>Makao, Kina</t>
  </si>
  <si>
    <t>Malta</t>
  </si>
  <si>
    <t>Maroko</t>
  </si>
  <si>
    <t>Meksiko</t>
  </si>
  <si>
    <t>Oman</t>
  </si>
  <si>
    <t>Ostale afričke zemlje</t>
  </si>
  <si>
    <t>Tajvan, Kina</t>
  </si>
  <si>
    <t>Tunis</t>
  </si>
  <si>
    <t>Strani turisti</t>
  </si>
  <si>
    <t>Hrvatska</t>
  </si>
  <si>
    <t>Ukupno</t>
  </si>
  <si>
    <t>Ostale zemlje Oceanije</t>
  </si>
  <si>
    <t>TURISTIČKI PROMET PO KAPACITETIMA</t>
  </si>
  <si>
    <t>VRSTA SMJEŠTAJA</t>
  </si>
  <si>
    <t>DOLASCI UKUPNO</t>
  </si>
  <si>
    <t>UDJEL %</t>
  </si>
  <si>
    <t>DOLASCI DOMAĆI</t>
  </si>
  <si>
    <t>DOLASCI STRANI</t>
  </si>
  <si>
    <t>Hoteli</t>
  </si>
  <si>
    <t>Priv. smještaj - priv. osobe</t>
  </si>
  <si>
    <t>Priv. smještaj - prav. osobe</t>
  </si>
  <si>
    <t>Kamp</t>
  </si>
  <si>
    <t>UKUPNO TZ:</t>
  </si>
  <si>
    <t>Nekomercijalni smještaj:</t>
  </si>
  <si>
    <t>SVEUKUPNO TZ:</t>
  </si>
  <si>
    <t>INDEKS KOM. 2019./2018.</t>
  </si>
  <si>
    <t>INDEKS KOM. 2019./2017.</t>
  </si>
  <si>
    <t>INDEKS KOM. 2018./2017.</t>
  </si>
  <si>
    <t>INDEKS NEKOM. 2019./2018.</t>
  </si>
  <si>
    <t>INDEKS NEKOM. 2019./2017.</t>
  </si>
  <si>
    <t>INDEKS NEKOM. 2018./2017.</t>
  </si>
  <si>
    <r>
      <t xml:space="preserve">INDEKS  </t>
    </r>
    <r>
      <rPr>
        <b/>
        <sz val="11"/>
        <rFont val="Calibri"/>
        <family val="2"/>
        <charset val="238"/>
      </rPr>
      <t xml:space="preserve">Ʃ  </t>
    </r>
    <r>
      <rPr>
        <b/>
        <sz val="11"/>
        <rFont val="Arial"/>
        <family val="2"/>
        <charset val="238"/>
      </rPr>
      <t xml:space="preserve"> 2019./2018.</t>
    </r>
  </si>
  <si>
    <r>
      <t xml:space="preserve">INDEKS  </t>
    </r>
    <r>
      <rPr>
        <b/>
        <sz val="11"/>
        <rFont val="Calibri"/>
        <family val="2"/>
        <charset val="238"/>
      </rPr>
      <t xml:space="preserve">Ʃ  </t>
    </r>
    <r>
      <rPr>
        <b/>
        <sz val="11"/>
        <rFont val="Arial"/>
        <family val="2"/>
        <charset val="238"/>
      </rPr>
      <t xml:space="preserve"> 2019./2017.</t>
    </r>
  </si>
  <si>
    <r>
      <t xml:space="preserve">INDEKS  </t>
    </r>
    <r>
      <rPr>
        <b/>
        <sz val="11"/>
        <rFont val="Calibri"/>
        <family val="2"/>
        <charset val="238"/>
      </rPr>
      <t xml:space="preserve">Ʃ  </t>
    </r>
    <r>
      <rPr>
        <b/>
        <sz val="11"/>
        <rFont val="Arial"/>
        <family val="2"/>
        <charset val="238"/>
      </rPr>
      <t xml:space="preserve"> 2018./2017.</t>
    </r>
  </si>
  <si>
    <t>NOĆENJA UKUPNO</t>
  </si>
  <si>
    <t>NOĆENJA DOMAĆI</t>
  </si>
  <si>
    <t>NOĆENJA STRANI</t>
  </si>
  <si>
    <t>Ostale azijske zemlje</t>
  </si>
  <si>
    <t>Ostale zemlje J. i Sr. Amerike</t>
  </si>
</sst>
</file>

<file path=xl/styles.xml><?xml version="1.0" encoding="utf-8"?>
<styleSheet xmlns="http://schemas.openxmlformats.org/spreadsheetml/2006/main">
  <numFmts count="1">
    <numFmt numFmtId="164" formatCode="0.0"/>
  </numFmts>
  <fonts count="20">
    <font>
      <sz val="11"/>
      <color theme="1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4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sz val="11"/>
      <name val="Verdana"/>
      <family val="2"/>
      <charset val="238"/>
    </font>
    <font>
      <b/>
      <sz val="11"/>
      <name val="Verdana"/>
      <family val="2"/>
      <charset val="238"/>
    </font>
    <font>
      <b/>
      <sz val="11"/>
      <name val="Arial CE"/>
      <charset val="238"/>
    </font>
    <font>
      <sz val="10"/>
      <name val="Arial"/>
      <family val="2"/>
      <charset val="238"/>
    </font>
    <font>
      <sz val="11"/>
      <name val="Arial CE"/>
      <charset val="238"/>
    </font>
    <font>
      <b/>
      <sz val="11"/>
      <name val="Calibri"/>
      <family val="2"/>
      <charset val="238"/>
    </font>
    <font>
      <b/>
      <sz val="10"/>
      <name val="Arial"/>
      <family val="2"/>
      <charset val="238"/>
    </font>
    <font>
      <sz val="11"/>
      <color theme="1"/>
      <name val="Arial"/>
      <family val="2"/>
      <charset val="238"/>
    </font>
    <font>
      <sz val="14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12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gray0625">
        <bgColor indexed="9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65">
    <xf numFmtId="0" fontId="0" fillId="0" borderId="0" xfId="0"/>
    <xf numFmtId="0" fontId="3" fillId="0" borderId="0" xfId="0" applyFont="1" applyAlignment="1">
      <alignment horizontal="center"/>
    </xf>
    <xf numFmtId="3" fontId="0" fillId="0" borderId="0" xfId="0" applyNumberFormat="1"/>
    <xf numFmtId="0" fontId="6" fillId="4" borderId="2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7" fillId="6" borderId="8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vertical="top" wrapText="1"/>
    </xf>
    <xf numFmtId="3" fontId="9" fillId="0" borderId="11" xfId="0" applyNumberFormat="1" applyFont="1" applyBorder="1" applyAlignment="1">
      <alignment horizontal="right" vertical="top" wrapText="1"/>
    </xf>
    <xf numFmtId="2" fontId="9" fillId="0" borderId="12" xfId="0" applyNumberFormat="1" applyFont="1" applyBorder="1" applyAlignment="1">
      <alignment horizontal="right" vertical="top" wrapText="1"/>
    </xf>
    <xf numFmtId="3" fontId="9" fillId="4" borderId="12" xfId="0" applyNumberFormat="1" applyFont="1" applyFill="1" applyBorder="1" applyAlignment="1">
      <alignment vertical="top" wrapText="1"/>
    </xf>
    <xf numFmtId="3" fontId="9" fillId="4" borderId="13" xfId="0" applyNumberFormat="1" applyFont="1" applyFill="1" applyBorder="1" applyAlignment="1">
      <alignment vertical="top" wrapText="1"/>
    </xf>
    <xf numFmtId="3" fontId="9" fillId="0" borderId="12" xfId="0" applyNumberFormat="1" applyFont="1" applyBorder="1" applyAlignment="1">
      <alignment horizontal="right" vertical="top" wrapText="1"/>
    </xf>
    <xf numFmtId="3" fontId="9" fillId="5" borderId="12" xfId="0" applyNumberFormat="1" applyFont="1" applyFill="1" applyBorder="1" applyAlignment="1">
      <alignment vertical="top" wrapText="1"/>
    </xf>
    <xf numFmtId="0" fontId="9" fillId="4" borderId="12" xfId="0" applyFont="1" applyFill="1" applyBorder="1" applyAlignment="1">
      <alignment vertical="top" wrapText="1"/>
    </xf>
    <xf numFmtId="0" fontId="9" fillId="5" borderId="12" xfId="0" applyFont="1" applyFill="1" applyBorder="1" applyAlignment="1">
      <alignment vertical="top" wrapText="1"/>
    </xf>
    <xf numFmtId="0" fontId="7" fillId="6" borderId="14" xfId="0" applyFont="1" applyFill="1" applyBorder="1" applyAlignment="1">
      <alignment vertical="center" wrapText="1"/>
    </xf>
    <xf numFmtId="3" fontId="10" fillId="6" borderId="11" xfId="0" applyNumberFormat="1" applyFont="1" applyFill="1" applyBorder="1" applyAlignment="1">
      <alignment vertical="center" wrapText="1"/>
    </xf>
    <xf numFmtId="2" fontId="10" fillId="6" borderId="12" xfId="0" applyNumberFormat="1" applyFont="1" applyFill="1" applyBorder="1" applyAlignment="1">
      <alignment horizontal="right" vertical="center" wrapText="1"/>
    </xf>
    <xf numFmtId="3" fontId="10" fillId="6" borderId="12" xfId="0" applyNumberFormat="1" applyFont="1" applyFill="1" applyBorder="1" applyAlignment="1">
      <alignment vertical="center" wrapText="1"/>
    </xf>
    <xf numFmtId="3" fontId="10" fillId="6" borderId="13" xfId="0" applyNumberFormat="1" applyFont="1" applyFill="1" applyBorder="1" applyAlignment="1">
      <alignment vertical="center" wrapText="1"/>
    </xf>
    <xf numFmtId="0" fontId="8" fillId="0" borderId="15" xfId="0" applyFont="1" applyFill="1" applyBorder="1" applyAlignment="1">
      <alignment vertical="top" wrapText="1"/>
    </xf>
    <xf numFmtId="2" fontId="9" fillId="6" borderId="16" xfId="0" applyNumberFormat="1" applyFont="1" applyFill="1" applyBorder="1" applyAlignment="1">
      <alignment horizontal="right" vertical="center" wrapText="1"/>
    </xf>
    <xf numFmtId="0" fontId="4" fillId="0" borderId="0" xfId="0" applyFont="1"/>
    <xf numFmtId="3" fontId="4" fillId="0" borderId="0" xfId="0" applyNumberFormat="1" applyFont="1"/>
    <xf numFmtId="2" fontId="10" fillId="6" borderId="0" xfId="0" applyNumberFormat="1" applyFont="1" applyFill="1" applyBorder="1" applyAlignment="1">
      <alignment horizontal="right" vertical="center" wrapText="1"/>
    </xf>
    <xf numFmtId="164" fontId="11" fillId="0" borderId="17" xfId="0" applyNumberFormat="1" applyFont="1" applyFill="1" applyBorder="1" applyAlignment="1">
      <alignment horizontal="right" vertical="center"/>
    </xf>
    <xf numFmtId="0" fontId="12" fillId="0" borderId="0" xfId="0" applyFont="1"/>
    <xf numFmtId="164" fontId="13" fillId="0" borderId="17" xfId="0" applyNumberFormat="1" applyFont="1" applyFill="1" applyBorder="1" applyAlignment="1">
      <alignment horizontal="right" vertical="center"/>
    </xf>
    <xf numFmtId="0" fontId="15" fillId="0" borderId="0" xfId="0" applyFont="1"/>
    <xf numFmtId="0" fontId="8" fillId="0" borderId="18" xfId="0" applyFont="1" applyFill="1" applyBorder="1" applyAlignment="1">
      <alignment vertical="top" wrapText="1"/>
    </xf>
    <xf numFmtId="0" fontId="16" fillId="0" borderId="1" xfId="0" applyFont="1" applyBorder="1" applyAlignment="1">
      <alignment wrapText="1"/>
    </xf>
    <xf numFmtId="3" fontId="16" fillId="0" borderId="1" xfId="0" applyNumberFormat="1" applyFont="1" applyBorder="1"/>
    <xf numFmtId="10" fontId="16" fillId="0" borderId="1" xfId="0" applyNumberFormat="1" applyFont="1" applyBorder="1"/>
    <xf numFmtId="4" fontId="16" fillId="0" borderId="1" xfId="0" applyNumberFormat="1" applyFont="1" applyBorder="1"/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6" fillId="0" borderId="0" xfId="0" applyFont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center" wrapText="1"/>
    </xf>
    <xf numFmtId="0" fontId="5" fillId="2" borderId="1" xfId="1" applyFont="1" applyBorder="1" applyAlignment="1"/>
    <xf numFmtId="3" fontId="5" fillId="2" borderId="1" xfId="1" applyNumberFormat="1" applyFont="1" applyBorder="1"/>
    <xf numFmtId="10" fontId="5" fillId="2" borderId="1" xfId="1" applyNumberFormat="1" applyFont="1" applyBorder="1"/>
    <xf numFmtId="0" fontId="5" fillId="2" borderId="1" xfId="1" applyFont="1" applyBorder="1"/>
    <xf numFmtId="4" fontId="5" fillId="2" borderId="1" xfId="1" applyNumberFormat="1" applyFont="1" applyBorder="1"/>
    <xf numFmtId="0" fontId="5" fillId="3" borderId="1" xfId="2" applyFont="1" applyBorder="1" applyAlignment="1"/>
    <xf numFmtId="3" fontId="5" fillId="3" borderId="1" xfId="2" applyNumberFormat="1" applyFont="1" applyBorder="1"/>
    <xf numFmtId="10" fontId="5" fillId="3" borderId="1" xfId="2" applyNumberFormat="1" applyFont="1" applyBorder="1"/>
    <xf numFmtId="4" fontId="5" fillId="3" borderId="1" xfId="2" applyNumberFormat="1" applyFont="1" applyBorder="1"/>
    <xf numFmtId="0" fontId="5" fillId="3" borderId="1" xfId="2" applyFont="1" applyBorder="1"/>
    <xf numFmtId="0" fontId="16" fillId="0" borderId="1" xfId="0" applyFont="1" applyBorder="1" applyAlignment="1"/>
    <xf numFmtId="0" fontId="16" fillId="0" borderId="1" xfId="0" applyFont="1" applyFill="1" applyBorder="1" applyAlignment="1"/>
    <xf numFmtId="0" fontId="19" fillId="0" borderId="1" xfId="0" applyFont="1" applyBorder="1" applyAlignment="1">
      <alignment wrapText="1"/>
    </xf>
    <xf numFmtId="3" fontId="19" fillId="0" borderId="1" xfId="0" applyNumberFormat="1" applyFont="1" applyBorder="1"/>
    <xf numFmtId="0" fontId="19" fillId="0" borderId="1" xfId="0" applyFont="1" applyBorder="1"/>
    <xf numFmtId="3" fontId="6" fillId="0" borderId="1" xfId="0" applyNumberFormat="1" applyFont="1" applyBorder="1"/>
    <xf numFmtId="10" fontId="6" fillId="0" borderId="1" xfId="0" applyNumberFormat="1" applyFont="1" applyBorder="1"/>
    <xf numFmtId="4" fontId="6" fillId="0" borderId="1" xfId="0" applyNumberFormat="1" applyFont="1" applyBorder="1"/>
  </cellXfs>
  <cellStyles count="3">
    <cellStyle name="Loše" xfId="1" builtinId="27"/>
    <cellStyle name="Neutralno" xfId="2" builtinId="28"/>
    <cellStyle name="Obično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8"/>
  <sheetViews>
    <sheetView zoomScale="90" zoomScaleNormal="90" workbookViewId="0">
      <selection activeCell="M11" sqref="M11:M12"/>
    </sheetView>
  </sheetViews>
  <sheetFormatPr defaultRowHeight="15"/>
  <cols>
    <col min="1" max="1" width="26.85546875" customWidth="1"/>
    <col min="2" max="2" width="14.42578125" customWidth="1"/>
    <col min="3" max="3" width="13.42578125" customWidth="1"/>
    <col min="4" max="4" width="12.85546875" customWidth="1"/>
    <col min="5" max="5" width="13.42578125" customWidth="1"/>
    <col min="6" max="6" width="14" customWidth="1"/>
    <col min="7" max="7" width="12.5703125" customWidth="1"/>
    <col min="8" max="8" width="14.28515625" customWidth="1"/>
    <col min="9" max="9" width="12.85546875" customWidth="1"/>
    <col min="10" max="10" width="15.5703125" customWidth="1"/>
    <col min="11" max="11" width="12.7109375" customWidth="1"/>
    <col min="12" max="12" width="14" customWidth="1"/>
    <col min="13" max="13" width="14.140625" customWidth="1"/>
  </cols>
  <sheetData>
    <row r="1" spans="1:13" ht="18">
      <c r="A1" s="40" t="s">
        <v>0</v>
      </c>
      <c r="B1" s="40"/>
      <c r="C1" s="40"/>
      <c r="D1" s="40"/>
      <c r="E1" s="40"/>
      <c r="F1" s="40"/>
      <c r="G1" s="40"/>
      <c r="H1" s="40"/>
      <c r="I1" s="40"/>
    </row>
    <row r="2" spans="1:13" ht="18">
      <c r="A2" s="40" t="s">
        <v>88</v>
      </c>
      <c r="B2" s="40"/>
      <c r="C2" s="40"/>
      <c r="D2" s="40"/>
      <c r="E2" s="40"/>
      <c r="F2" s="40"/>
      <c r="G2" s="40"/>
      <c r="H2" s="40"/>
      <c r="I2" s="40"/>
    </row>
    <row r="3" spans="1:13" ht="18.75" thickBot="1">
      <c r="A3" s="1" t="s">
        <v>2</v>
      </c>
      <c r="B3" s="1"/>
      <c r="C3" s="1"/>
      <c r="D3" s="1"/>
      <c r="E3" s="1"/>
      <c r="F3" s="1"/>
      <c r="G3" s="1"/>
      <c r="H3" s="1"/>
      <c r="I3" s="1"/>
    </row>
    <row r="4" spans="1:13" ht="16.5" thickBot="1">
      <c r="B4" s="3" t="s">
        <v>4</v>
      </c>
      <c r="C4" s="4"/>
      <c r="D4" s="4"/>
      <c r="E4" s="5"/>
      <c r="F4" s="6" t="s">
        <v>5</v>
      </c>
      <c r="G4" s="6"/>
      <c r="H4" s="6"/>
      <c r="I4" s="7"/>
      <c r="J4" s="6" t="s">
        <v>6</v>
      </c>
      <c r="K4" s="6"/>
      <c r="L4" s="6"/>
      <c r="M4" s="7"/>
    </row>
    <row r="5" spans="1:13" ht="52.5" thickTop="1" thickBot="1">
      <c r="A5" s="8" t="s">
        <v>89</v>
      </c>
      <c r="B5" s="9" t="s">
        <v>90</v>
      </c>
      <c r="C5" s="10" t="s">
        <v>91</v>
      </c>
      <c r="D5" s="10" t="s">
        <v>92</v>
      </c>
      <c r="E5" s="11" t="s">
        <v>93</v>
      </c>
      <c r="F5" s="10" t="s">
        <v>90</v>
      </c>
      <c r="G5" s="10" t="s">
        <v>91</v>
      </c>
      <c r="H5" s="10" t="s">
        <v>92</v>
      </c>
      <c r="I5" s="10" t="s">
        <v>93</v>
      </c>
      <c r="J5" s="10" t="s">
        <v>90</v>
      </c>
      <c r="K5" s="10" t="s">
        <v>91</v>
      </c>
      <c r="L5" s="10" t="s">
        <v>92</v>
      </c>
      <c r="M5" s="10" t="s">
        <v>93</v>
      </c>
    </row>
    <row r="6" spans="1:13" ht="15.75" thickBot="1">
      <c r="A6" s="12" t="s">
        <v>94</v>
      </c>
      <c r="B6" s="13">
        <f>D6+E6</f>
        <v>3397</v>
      </c>
      <c r="C6" s="14">
        <f>IF($B$10&lt;&gt;0,(B6/$B$10)*100,"-")</f>
        <v>86.791006642820648</v>
      </c>
      <c r="D6" s="15">
        <v>511</v>
      </c>
      <c r="E6" s="16">
        <v>2886</v>
      </c>
      <c r="F6" s="17">
        <f>H6+I6</f>
        <v>2933</v>
      </c>
      <c r="G6" s="14">
        <f>IF(F10&lt;&gt;0,(F6/F10)*100,"-")</f>
        <v>86.544703452345829</v>
      </c>
      <c r="H6" s="15">
        <v>279</v>
      </c>
      <c r="I6" s="16">
        <v>2654</v>
      </c>
      <c r="J6" s="17">
        <f>L6+M6</f>
        <v>2840</v>
      </c>
      <c r="K6" s="14">
        <f>IF(J10&lt;&gt;0,(J6/J10)*100,"-")</f>
        <v>86.034534989397144</v>
      </c>
      <c r="L6" s="18">
        <v>371</v>
      </c>
      <c r="M6" s="18">
        <v>2469</v>
      </c>
    </row>
    <row r="7" spans="1:13" ht="27" customHeight="1" thickBot="1">
      <c r="A7" s="12" t="s">
        <v>95</v>
      </c>
      <c r="B7" s="13">
        <f>D7+E7</f>
        <v>403</v>
      </c>
      <c r="C7" s="14">
        <f>IF($B$10&lt;&gt;0,(B7/$B$10)*100,"-")</f>
        <v>10.296371997956054</v>
      </c>
      <c r="D7" s="15">
        <v>41</v>
      </c>
      <c r="E7" s="16">
        <v>362</v>
      </c>
      <c r="F7" s="17">
        <f>H7+I7</f>
        <v>356</v>
      </c>
      <c r="G7" s="14">
        <f>IF(F10&lt;&gt;0,(F7/F10)*100,"-")</f>
        <v>10.504573620537032</v>
      </c>
      <c r="H7" s="15">
        <v>63</v>
      </c>
      <c r="I7" s="16">
        <v>293</v>
      </c>
      <c r="J7" s="17">
        <f>L7+M7</f>
        <v>319</v>
      </c>
      <c r="K7" s="14">
        <f>IF(J10&lt;&gt;0,(J7/J10)*100,"-")</f>
        <v>9.6637382611329894</v>
      </c>
      <c r="L7" s="18">
        <v>15</v>
      </c>
      <c r="M7" s="18">
        <v>304</v>
      </c>
    </row>
    <row r="8" spans="1:13" ht="27" customHeight="1" thickBot="1">
      <c r="A8" s="12" t="s">
        <v>96</v>
      </c>
      <c r="B8" s="13">
        <f>D8+E8</f>
        <v>114</v>
      </c>
      <c r="C8" s="14">
        <f>IF($B$10&lt;&gt;0,(B8/$B$10)*100,"-")</f>
        <v>2.912621359223301</v>
      </c>
      <c r="D8" s="15">
        <v>16</v>
      </c>
      <c r="E8" s="16">
        <v>98</v>
      </c>
      <c r="F8" s="17">
        <f>H8+I8</f>
        <v>100</v>
      </c>
      <c r="G8" s="14">
        <f>IF(F10&lt;&gt;0,(F8/F10)*100,"-")</f>
        <v>2.9507229271171433</v>
      </c>
      <c r="H8" s="15">
        <v>20</v>
      </c>
      <c r="I8" s="16">
        <v>80</v>
      </c>
      <c r="J8" s="17">
        <f>L8+M8</f>
        <v>142</v>
      </c>
      <c r="K8" s="14">
        <f>IF(J10&lt;&gt;0,(J8/J10)*100,"-")</f>
        <v>4.3017267494698581</v>
      </c>
      <c r="L8" s="18">
        <v>61</v>
      </c>
      <c r="M8" s="18">
        <v>81</v>
      </c>
    </row>
    <row r="9" spans="1:13" ht="15.75" thickBot="1">
      <c r="A9" s="12" t="s">
        <v>97</v>
      </c>
      <c r="B9" s="13">
        <f>D9+E9</f>
        <v>0</v>
      </c>
      <c r="C9" s="14">
        <f>IF($B$10&lt;&gt;0,(B9/$B$10)*100,"-")</f>
        <v>0</v>
      </c>
      <c r="D9" s="19"/>
      <c r="E9" s="16"/>
      <c r="F9" s="17">
        <f>H9+I9</f>
        <v>0</v>
      </c>
      <c r="G9" s="14">
        <f>IF(F10&lt;&gt;0,(F9/F10)*100,"-")</f>
        <v>0</v>
      </c>
      <c r="H9" s="19"/>
      <c r="I9" s="16"/>
      <c r="J9" s="17">
        <f>L9+M9</f>
        <v>0</v>
      </c>
      <c r="K9" s="14">
        <f>IF(J10&lt;&gt;0,(J9/J10)*100,"-")</f>
        <v>0</v>
      </c>
      <c r="L9" s="20"/>
      <c r="M9" s="18"/>
    </row>
    <row r="10" spans="1:13" ht="26.25" thickBot="1">
      <c r="A10" s="21" t="s">
        <v>98</v>
      </c>
      <c r="B10" s="22">
        <f>SUM(B6:B9)</f>
        <v>3914</v>
      </c>
      <c r="C10" s="23">
        <f>IF($B$12&lt;&gt;0,(B10/$B$12)*100,"-")</f>
        <v>98.863349330639053</v>
      </c>
      <c r="D10" s="24">
        <f>SUM(D6:D9)</f>
        <v>568</v>
      </c>
      <c r="E10" s="25">
        <f>SUM(E6:E9)</f>
        <v>3346</v>
      </c>
      <c r="F10" s="24">
        <f>SUM(F6:F9)</f>
        <v>3389</v>
      </c>
      <c r="G10" s="23">
        <f>IF($F$12&lt;&gt;0,(F10/$F$12)*100,"-")</f>
        <v>98.660844250363894</v>
      </c>
      <c r="H10" s="24">
        <f>SUM(H6:H9)</f>
        <v>362</v>
      </c>
      <c r="I10" s="24">
        <f>SUM(I6:I9)</f>
        <v>3027</v>
      </c>
      <c r="J10" s="24">
        <f>SUM(J6:J9)</f>
        <v>3301</v>
      </c>
      <c r="K10" s="23">
        <f>IF($J$12&lt;&gt;0,(J10/$J$12)*100,"-")</f>
        <v>98.68460388639761</v>
      </c>
      <c r="L10" s="24">
        <f>SUM(L6:L9)</f>
        <v>447</v>
      </c>
      <c r="M10" s="24">
        <f>SUM(M6:M9)</f>
        <v>2854</v>
      </c>
    </row>
    <row r="11" spans="1:13" ht="25.5" customHeight="1" thickTop="1">
      <c r="A11" s="26" t="s">
        <v>99</v>
      </c>
      <c r="B11" s="2">
        <f>SUM(D11,E11)</f>
        <v>45</v>
      </c>
      <c r="C11" s="27">
        <f>IF($B$12&lt;&gt;0,(B11/$B$12)*100,"-")</f>
        <v>1.1366506693609497</v>
      </c>
      <c r="D11" s="2">
        <v>1</v>
      </c>
      <c r="E11" s="2">
        <v>44</v>
      </c>
      <c r="F11" s="2">
        <f>SUM(H11,I11)</f>
        <v>46</v>
      </c>
      <c r="G11" s="27">
        <f>IF($F$12&lt;&gt;0,(F11/$F$12)*100,"-")</f>
        <v>1.3391557496360991</v>
      </c>
      <c r="H11" s="2">
        <v>4</v>
      </c>
      <c r="I11" s="2">
        <v>42</v>
      </c>
      <c r="J11" s="2">
        <f>SUM(L11,M11)</f>
        <v>44</v>
      </c>
      <c r="K11" s="27">
        <f>IF($J$12&lt;&gt;0,(J11/$J$12)*100,"-")</f>
        <v>1.3153961136023917</v>
      </c>
      <c r="L11" s="2"/>
      <c r="M11" s="2">
        <v>44</v>
      </c>
    </row>
    <row r="12" spans="1:13">
      <c r="A12" s="28" t="s">
        <v>100</v>
      </c>
      <c r="B12" s="29">
        <f>SUM(B10,B11)</f>
        <v>3959</v>
      </c>
      <c r="C12" s="30">
        <f>IF($B$12&lt;&gt;0,(B12/$B$12)*100,"-")</f>
        <v>100</v>
      </c>
      <c r="D12" s="29">
        <f>SUM(D10,D11)</f>
        <v>569</v>
      </c>
      <c r="E12" s="29">
        <f>SUM(E10,E11)</f>
        <v>3390</v>
      </c>
      <c r="F12" s="29">
        <f>SUM(F10,F11)</f>
        <v>3435</v>
      </c>
      <c r="G12" s="30">
        <f>IF($F$12&lt;&gt;0,(F12/$F$12)*100,"-")</f>
        <v>100</v>
      </c>
      <c r="H12" s="29">
        <f>SUM(H10,H11)</f>
        <v>366</v>
      </c>
      <c r="I12" s="29">
        <f>SUM(I10,I11)</f>
        <v>3069</v>
      </c>
      <c r="J12" s="29">
        <f>SUM(J10,J11)</f>
        <v>3345</v>
      </c>
      <c r="K12" s="30">
        <f>IF($J$12&lt;&gt;0,(J12/$J$12)*100,"-")</f>
        <v>100</v>
      </c>
      <c r="L12" s="29">
        <f>SUM(L10,L11)</f>
        <v>447</v>
      </c>
      <c r="M12" s="29">
        <f>SUM(M10,M11)</f>
        <v>2898</v>
      </c>
    </row>
    <row r="13" spans="1:13" ht="15.75" thickBot="1">
      <c r="A13" s="28"/>
      <c r="B13" s="29"/>
      <c r="D13" s="29"/>
      <c r="E13" s="29"/>
      <c r="F13" s="29"/>
      <c r="H13" s="29"/>
      <c r="I13" s="29"/>
      <c r="J13" s="29"/>
      <c r="L13" s="29"/>
      <c r="M13" s="29"/>
    </row>
    <row r="14" spans="1:13" ht="16.5" thickTop="1" thickBot="1">
      <c r="A14" s="28" t="s">
        <v>101</v>
      </c>
      <c r="B14" s="31">
        <f>IF(OR(B10&lt;&gt;0)*(F10&lt;&gt;0),B10/F10*100," ")</f>
        <v>115.491295367365</v>
      </c>
      <c r="C14" s="31">
        <f>IF(OR(C10&lt;&gt;0)*(G10&lt;&gt;0),C10/G10*100," ")</f>
        <v>100.205253747638</v>
      </c>
      <c r="D14" s="31">
        <f>IF(OR(D10&lt;&gt;0)*(H10&lt;&gt;0),D10/H10*100," ")</f>
        <v>156.9060773480663</v>
      </c>
      <c r="E14" s="31">
        <f>IF(OR(E10&lt;&gt;0)*(I10&lt;&gt;0),E10/I10*100," ")</f>
        <v>110.53848695077635</v>
      </c>
      <c r="F14" s="29"/>
      <c r="H14" s="29"/>
      <c r="I14" s="29"/>
    </row>
    <row r="15" spans="1:13" ht="16.5" thickTop="1" thickBot="1">
      <c r="A15" s="28" t="s">
        <v>102</v>
      </c>
      <c r="B15" s="31">
        <f>IF(OR(B10&lt;&gt;0)*(J10&lt;&gt;0),B10/J10*100," ")</f>
        <v>118.57013026355649</v>
      </c>
      <c r="C15" s="31">
        <f>IF(OR(C10&lt;&gt;0)*(K10&lt;&gt;0),C10/K10*100," ")</f>
        <v>100.18112799484629</v>
      </c>
      <c r="D15" s="31">
        <f>IF(OR(D10&lt;&gt;0)*(L10&lt;&gt;0),D10/L10*100," ")</f>
        <v>127.06935123042507</v>
      </c>
      <c r="E15" s="31">
        <f>IF(OR(E10&lt;&gt;0)*(M10&lt;&gt;0),E10/M10*100," ")</f>
        <v>117.23896285914506</v>
      </c>
      <c r="F15" s="29"/>
      <c r="H15" s="29"/>
      <c r="I15" s="29"/>
    </row>
    <row r="16" spans="1:13" ht="16.5" thickTop="1" thickBot="1">
      <c r="A16" s="28" t="s">
        <v>103</v>
      </c>
      <c r="B16" s="31">
        <f>IF(OR(F10&lt;&gt;0)*(J10&lt;&gt;0),F10/J10*100," ")</f>
        <v>102.66585883065737</v>
      </c>
      <c r="C16" s="31">
        <f>IF(OR(G10&lt;&gt;0)*(K10&lt;&gt;0),G10/K10*100," ")</f>
        <v>99.97592366478861</v>
      </c>
      <c r="D16" s="31">
        <f>IF(OR(H10&lt;&gt;0)*(L10&lt;&gt;0),H10/L10*100," ")</f>
        <v>80.984340044742737</v>
      </c>
      <c r="E16" s="31">
        <f>IF(OR(I10&lt;&gt;0)*(M10&lt;&gt;0),I10/M10*100," ")</f>
        <v>106.06166783461808</v>
      </c>
      <c r="F16" s="29"/>
      <c r="H16" s="29"/>
      <c r="I16" s="29"/>
    </row>
    <row r="17" spans="1:13" ht="16.5" thickTop="1" thickBot="1">
      <c r="A17" s="32" t="s">
        <v>104</v>
      </c>
      <c r="B17" s="33">
        <f>IF(OR(B11&lt;&gt;0)*(F11&lt;&gt;0),B11/F11*100," ")</f>
        <v>97.826086956521735</v>
      </c>
      <c r="C17" s="33">
        <f>IF(OR(C11&lt;&gt;0)*(G11&lt;&gt;0),C11/G11*100," ")</f>
        <v>84.878153244670912</v>
      </c>
      <c r="D17" s="33">
        <f>IF(OR(D11&lt;&gt;0)*(H11&lt;&gt;0),D11/H11*100," ")</f>
        <v>25</v>
      </c>
      <c r="E17" s="33">
        <f>IF(OR(E11&lt;&gt;0)*(I11&lt;&gt;0),E11/I11*100," ")</f>
        <v>104.76190476190477</v>
      </c>
      <c r="F17" s="29"/>
      <c r="H17" s="29"/>
      <c r="I17" s="29"/>
    </row>
    <row r="18" spans="1:13" ht="16.5" thickTop="1" thickBot="1">
      <c r="A18" s="32" t="s">
        <v>105</v>
      </c>
      <c r="B18" s="33">
        <f>IF(OR(B11&lt;&gt;0)*(J11&lt;&gt;0),B11/J11*100," ")</f>
        <v>102.27272727272727</v>
      </c>
      <c r="C18" s="33">
        <f>IF(OR(C11&lt;&gt;0)*(K11&lt;&gt;0),C11/K11*100," ")</f>
        <v>86.411283841190382</v>
      </c>
      <c r="D18" s="33" t="str">
        <f>IF(OR(D11&lt;&gt;0)*(L11&lt;&gt;0),D11/L11*100," ")</f>
        <v xml:space="preserve"> </v>
      </c>
      <c r="E18" s="33">
        <f>IF(OR(E11&lt;&gt;0)*(M11&lt;&gt;0),E11/M11*100," ")</f>
        <v>100</v>
      </c>
      <c r="F18" s="29"/>
      <c r="H18" s="29"/>
      <c r="I18" s="29"/>
    </row>
    <row r="19" spans="1:13" ht="16.5" thickTop="1" thickBot="1">
      <c r="A19" s="32" t="s">
        <v>106</v>
      </c>
      <c r="B19" s="33">
        <f>IF(OR(F11&lt;&gt;0)*(J11&lt;&gt;0),F11/J11*100," ")</f>
        <v>104.54545454545455</v>
      </c>
      <c r="C19" s="33">
        <f>IF(OR(G11&lt;&gt;0)*(K11&lt;&gt;0),G11/K11*100," ")</f>
        <v>101.8062723302898</v>
      </c>
      <c r="D19" s="33" t="str">
        <f>IF(OR(H11&lt;&gt;0)*(L11&lt;&gt;0),H11/L11*100," ")</f>
        <v xml:space="preserve"> </v>
      </c>
      <c r="E19" s="33">
        <f>IF(OR(I11&lt;&gt;0)*(M11&lt;&gt;0),I11/M11*100," ")</f>
        <v>95.454545454545453</v>
      </c>
      <c r="F19" s="29"/>
      <c r="H19" s="29"/>
      <c r="I19" s="29"/>
    </row>
    <row r="20" spans="1:13" ht="16.5" thickTop="1" thickBot="1">
      <c r="A20" s="28" t="s">
        <v>107</v>
      </c>
      <c r="B20" s="33">
        <f>IF(OR(B12&lt;&gt;0)*(F12&lt;&gt;0),B12/F12*100," ")</f>
        <v>115.25473071324599</v>
      </c>
      <c r="C20" s="33">
        <f>IF(OR(C12&lt;&gt;0)*(G12&lt;&gt;0),C12/G12*100," ")</f>
        <v>100</v>
      </c>
      <c r="D20" s="33">
        <f>IF(OR(D12&lt;&gt;0)*(H12&lt;&gt;0),D12/H12*100," ")</f>
        <v>155.46448087431693</v>
      </c>
      <c r="E20" s="33">
        <f>IF(OR(E12&lt;&gt;0)*(I12&lt;&gt;0),E12/I12*100," ")</f>
        <v>110.4594330400782</v>
      </c>
      <c r="F20" s="29"/>
      <c r="H20" s="29"/>
      <c r="I20" s="29"/>
    </row>
    <row r="21" spans="1:13" ht="16.5" thickTop="1" thickBot="1">
      <c r="A21" s="28" t="s">
        <v>108</v>
      </c>
      <c r="B21" s="33">
        <f>IF(OR(B12&lt;&gt;0)*(J12&lt;&gt;0),B12/J12*100," ")</f>
        <v>118.35575485799701</v>
      </c>
      <c r="C21" s="33">
        <f>IF(OR(C12&lt;&gt;0)*(K12&lt;&gt;0),C12/K12*100," ")</f>
        <v>100</v>
      </c>
      <c r="D21" s="33">
        <f>IF(OR(D12&lt;&gt;0)*(L12&lt;&gt;0),D12/L12*100," ")</f>
        <v>127.29306487695749</v>
      </c>
      <c r="E21" s="33">
        <f>IF(OR(E12&lt;&gt;0)*(M12&lt;&gt;0),E12/M12*100," ")</f>
        <v>116.97722567287785</v>
      </c>
      <c r="F21" s="29"/>
      <c r="H21" s="29"/>
      <c r="I21" s="29"/>
    </row>
    <row r="22" spans="1:13" ht="15.75" thickTop="1">
      <c r="A22" s="28" t="s">
        <v>109</v>
      </c>
      <c r="B22" s="33">
        <f>IF(OR(F12&lt;&gt;0)*(J12&lt;&gt;0),F12/J12*100," ")</f>
        <v>102.69058295964126</v>
      </c>
      <c r="C22" s="33">
        <f>IF(OR(G12&lt;&gt;0)*(K12&lt;&gt;0),G12/K12*100," ")</f>
        <v>100</v>
      </c>
      <c r="D22" s="33">
        <f>IF(OR(H12&lt;&gt;0)*(L12&lt;&gt;0),H12/L12*100," ")</f>
        <v>81.87919463087249</v>
      </c>
      <c r="E22" s="33">
        <f>IF(OR(I12&lt;&gt;0)*(M12&lt;&gt;0),I12/M12*100," ")</f>
        <v>105.90062111801242</v>
      </c>
      <c r="F22" s="29"/>
      <c r="H22" s="29"/>
      <c r="I22" s="29"/>
    </row>
    <row r="23" spans="1:13">
      <c r="A23" s="28"/>
      <c r="B23" s="29"/>
      <c r="D23" s="29"/>
      <c r="E23" s="29"/>
      <c r="F23" s="29"/>
      <c r="H23" s="29"/>
      <c r="I23" s="29"/>
    </row>
    <row r="24" spans="1:13">
      <c r="A24" s="28"/>
      <c r="B24" s="29"/>
      <c r="D24" s="29"/>
      <c r="E24" s="29"/>
      <c r="F24" s="29"/>
      <c r="H24" s="29"/>
      <c r="I24" s="29"/>
    </row>
    <row r="25" spans="1:13">
      <c r="A25" s="28"/>
      <c r="B25" s="29"/>
      <c r="D25" s="29"/>
      <c r="E25" s="29"/>
      <c r="F25" s="29"/>
      <c r="H25" s="29"/>
      <c r="I25" s="29"/>
    </row>
    <row r="26" spans="1:13">
      <c r="A26" s="28"/>
      <c r="B26" s="29"/>
      <c r="D26" s="29"/>
      <c r="E26" s="29"/>
      <c r="F26" s="29"/>
      <c r="H26" s="29"/>
      <c r="I26" s="29"/>
    </row>
    <row r="27" spans="1:13">
      <c r="A27" s="28"/>
      <c r="B27" s="29"/>
      <c r="D27" s="29"/>
      <c r="E27" s="29"/>
      <c r="F27" s="29"/>
      <c r="H27" s="29"/>
      <c r="I27" s="29"/>
    </row>
    <row r="28" spans="1:13">
      <c r="A28" s="28"/>
      <c r="B28" s="29"/>
      <c r="D28" s="29"/>
      <c r="E28" s="29"/>
      <c r="F28" s="29"/>
      <c r="H28" s="29"/>
      <c r="I28" s="29"/>
    </row>
    <row r="29" spans="1:13" ht="15.75" thickBot="1">
      <c r="A29" s="34"/>
    </row>
    <row r="30" spans="1:13" ht="16.5" thickBot="1">
      <c r="B30" s="3" t="s">
        <v>4</v>
      </c>
      <c r="C30" s="4"/>
      <c r="D30" s="4"/>
      <c r="E30" s="5"/>
      <c r="F30" s="6" t="s">
        <v>5</v>
      </c>
      <c r="G30" s="6"/>
      <c r="H30" s="6"/>
      <c r="I30" s="7"/>
      <c r="J30" s="6" t="s">
        <v>6</v>
      </c>
      <c r="K30" s="6"/>
      <c r="L30" s="6"/>
      <c r="M30" s="7"/>
    </row>
    <row r="31" spans="1:13" ht="52.5" thickTop="1" thickBot="1">
      <c r="A31" s="8" t="s">
        <v>89</v>
      </c>
      <c r="B31" s="9" t="s">
        <v>110</v>
      </c>
      <c r="C31" s="10" t="s">
        <v>91</v>
      </c>
      <c r="D31" s="10" t="s">
        <v>111</v>
      </c>
      <c r="E31" s="11" t="s">
        <v>112</v>
      </c>
      <c r="F31" s="10" t="s">
        <v>110</v>
      </c>
      <c r="G31" s="10" t="s">
        <v>91</v>
      </c>
      <c r="H31" s="10" t="s">
        <v>111</v>
      </c>
      <c r="I31" s="10" t="s">
        <v>112</v>
      </c>
      <c r="J31" s="10" t="s">
        <v>110</v>
      </c>
      <c r="K31" s="10" t="s">
        <v>91</v>
      </c>
      <c r="L31" s="10" t="s">
        <v>111</v>
      </c>
      <c r="M31" s="10" t="s">
        <v>112</v>
      </c>
    </row>
    <row r="32" spans="1:13" ht="15.75" thickBot="1">
      <c r="A32" s="12" t="s">
        <v>94</v>
      </c>
      <c r="B32" s="13">
        <f>D32+E32</f>
        <v>11516</v>
      </c>
      <c r="C32" s="14">
        <f>IF($B$36&lt;&gt;0,(B32/$B$36)*100,"-")</f>
        <v>73.326965934415796</v>
      </c>
      <c r="D32" s="15">
        <v>1105</v>
      </c>
      <c r="E32" s="16">
        <v>10411</v>
      </c>
      <c r="F32" s="17">
        <f>H32+I32</f>
        <v>11761</v>
      </c>
      <c r="G32" s="14">
        <f>IF(F36&lt;&gt;0,(F32/F36)*100,"-")</f>
        <v>77.620116156283004</v>
      </c>
      <c r="H32" s="15">
        <v>558</v>
      </c>
      <c r="I32" s="16">
        <v>11203</v>
      </c>
      <c r="J32" s="17">
        <f>L32+M32</f>
        <v>9854</v>
      </c>
      <c r="K32" s="14">
        <f>IF(J36&lt;&gt;0,(J32/J36)*100,"-")</f>
        <v>78.832000000000008</v>
      </c>
      <c r="L32" s="18">
        <v>520</v>
      </c>
      <c r="M32" s="18">
        <v>9334</v>
      </c>
    </row>
    <row r="33" spans="1:13" ht="51.75" thickBot="1">
      <c r="A33" s="12" t="s">
        <v>95</v>
      </c>
      <c r="B33" s="13">
        <f>D33+E33</f>
        <v>3534</v>
      </c>
      <c r="C33" s="14">
        <f>IF($B$36&lt;&gt;0,(B33/$B$36)*100,"-")</f>
        <v>22.50238777459408</v>
      </c>
      <c r="D33" s="15">
        <v>534</v>
      </c>
      <c r="E33" s="16">
        <v>3000</v>
      </c>
      <c r="F33" s="17">
        <f>H33+I33</f>
        <v>2905</v>
      </c>
      <c r="G33" s="14">
        <f>IF(F36&lt;&gt;0,(F33/F36)*100,"-")</f>
        <v>19.172386483632522</v>
      </c>
      <c r="H33" s="15">
        <v>650</v>
      </c>
      <c r="I33" s="16">
        <v>2255</v>
      </c>
      <c r="J33" s="17">
        <f>L33+M33</f>
        <v>2151</v>
      </c>
      <c r="K33" s="14">
        <f>IF(J36&lt;&gt;0,(J33/J36)*100,"-")</f>
        <v>17.208000000000002</v>
      </c>
      <c r="L33" s="18">
        <v>144</v>
      </c>
      <c r="M33" s="18">
        <v>2007</v>
      </c>
    </row>
    <row r="34" spans="1:13" ht="26.25" thickBot="1">
      <c r="A34" s="12" t="s">
        <v>96</v>
      </c>
      <c r="B34" s="13">
        <f>D34+E34</f>
        <v>655</v>
      </c>
      <c r="C34" s="14">
        <f>IF($B$36&lt;&gt;0,(B34/$B$36)*100,"-")</f>
        <v>4.1706462909901303</v>
      </c>
      <c r="D34" s="15">
        <v>59</v>
      </c>
      <c r="E34" s="16">
        <v>596</v>
      </c>
      <c r="F34" s="17">
        <f>H34+I34</f>
        <v>486</v>
      </c>
      <c r="G34" s="14">
        <f>IF(F36&lt;&gt;0,(F34/F36)*100,"-")</f>
        <v>3.2074973600844778</v>
      </c>
      <c r="H34" s="15">
        <v>104</v>
      </c>
      <c r="I34" s="16">
        <v>382</v>
      </c>
      <c r="J34" s="17">
        <f>L34+M34</f>
        <v>495</v>
      </c>
      <c r="K34" s="14">
        <f>IF(J36&lt;&gt;0,(J34/J36)*100,"-")</f>
        <v>3.9600000000000004</v>
      </c>
      <c r="L34" s="18">
        <v>178</v>
      </c>
      <c r="M34" s="18">
        <v>317</v>
      </c>
    </row>
    <row r="35" spans="1:13" ht="15.75" thickBot="1">
      <c r="A35" s="12" t="s">
        <v>97</v>
      </c>
      <c r="B35" s="13">
        <f>D35+E35</f>
        <v>0</v>
      </c>
      <c r="C35" s="14">
        <f>IF($B$36&lt;&gt;0,(B35/$B$36)*100,"-")</f>
        <v>0</v>
      </c>
      <c r="D35" s="19"/>
      <c r="E35" s="16"/>
      <c r="F35" s="17">
        <f>H35+I35</f>
        <v>0</v>
      </c>
      <c r="G35" s="14">
        <f>IF(F36&lt;&gt;0,(F35/F36)*100,"-")</f>
        <v>0</v>
      </c>
      <c r="H35" s="19"/>
      <c r="I35" s="16"/>
      <c r="J35" s="17">
        <f>L35+M35</f>
        <v>0</v>
      </c>
      <c r="K35" s="14">
        <f>IF(J36&lt;&gt;0,(J35/J36)*100,"-")</f>
        <v>0</v>
      </c>
      <c r="L35" s="20"/>
      <c r="M35" s="18"/>
    </row>
    <row r="36" spans="1:13" ht="26.25" thickBot="1">
      <c r="A36" s="21" t="s">
        <v>98</v>
      </c>
      <c r="B36" s="22">
        <f>SUM(B32:B35)</f>
        <v>15705</v>
      </c>
      <c r="C36" s="23">
        <f>IF($B$38&lt;&gt;0,(B36/$B$38)*100,"-")</f>
        <v>58.664226214934068</v>
      </c>
      <c r="D36" s="24">
        <f>SUM(D32:D35)</f>
        <v>1698</v>
      </c>
      <c r="E36" s="25">
        <f>SUM(E32:E35)</f>
        <v>14007</v>
      </c>
      <c r="F36" s="24">
        <f>SUM(F32:F35)</f>
        <v>15152</v>
      </c>
      <c r="G36" s="23">
        <f>IF(F38&lt;&gt;0,(F36/F38)*100,"-")</f>
        <v>63.653167534868096</v>
      </c>
      <c r="H36" s="24">
        <f>SUM(H32:H35)</f>
        <v>1312</v>
      </c>
      <c r="I36" s="24">
        <f>SUM(I32:I35)</f>
        <v>13840</v>
      </c>
      <c r="J36" s="24">
        <f>SUM(J32:J35)</f>
        <v>12500</v>
      </c>
      <c r="K36" s="23">
        <f>IF(J38&lt;&gt;0,(J36/J38)*100,"-")</f>
        <v>59.453032104637337</v>
      </c>
      <c r="L36" s="24">
        <f>SUM(L32:L35)</f>
        <v>842</v>
      </c>
      <c r="M36" s="24">
        <f>SUM(M32:M35)</f>
        <v>11658</v>
      </c>
    </row>
    <row r="37" spans="1:13" ht="51.75" thickTop="1">
      <c r="A37" s="35" t="s">
        <v>99</v>
      </c>
      <c r="B37" s="2">
        <f>SUM(D37,E37)</f>
        <v>11066</v>
      </c>
      <c r="C37" s="27">
        <f>IF($B$38&lt;&gt;0,(B37/$B$38)*100,"-")</f>
        <v>41.335773785065925</v>
      </c>
      <c r="D37" s="2">
        <v>5587</v>
      </c>
      <c r="E37" s="2">
        <v>5479</v>
      </c>
      <c r="F37" s="2">
        <f>SUM(H37,I37)</f>
        <v>8652</v>
      </c>
      <c r="G37" s="27">
        <f>IF(F38&lt;&gt;0,(F37/F38)*100,"-")</f>
        <v>36.346832465131911</v>
      </c>
      <c r="H37" s="2">
        <v>3489</v>
      </c>
      <c r="I37" s="2">
        <v>5163</v>
      </c>
      <c r="J37" s="2">
        <f>SUM(L37,M37)</f>
        <v>8525</v>
      </c>
      <c r="K37" s="27">
        <f>IF(J38&lt;&gt;0,(J37/J38)*100,"-")</f>
        <v>40.546967895362663</v>
      </c>
      <c r="L37" s="2">
        <v>4080</v>
      </c>
      <c r="M37" s="2">
        <v>4445</v>
      </c>
    </row>
    <row r="38" spans="1:13">
      <c r="A38" s="28" t="s">
        <v>100</v>
      </c>
      <c r="B38" s="29">
        <f>SUM(B36,B37)</f>
        <v>26771</v>
      </c>
      <c r="C38" s="30">
        <f>IF($B$38&lt;&gt;0,(B38/$B$38)*100,"-")</f>
        <v>100</v>
      </c>
      <c r="D38" s="29">
        <f>SUM(D36,D37)</f>
        <v>7285</v>
      </c>
      <c r="E38" s="29">
        <f>SUM(E36,E37)</f>
        <v>19486</v>
      </c>
      <c r="F38" s="29">
        <f>SUM(H38,I38)</f>
        <v>23804</v>
      </c>
      <c r="G38" s="30">
        <f>IF(F38&lt;&gt;0,(F38/F38)*100,"-")</f>
        <v>100</v>
      </c>
      <c r="H38" s="29">
        <f>SUM(H36,H37)</f>
        <v>4801</v>
      </c>
      <c r="I38" s="29">
        <f>SUM(I36,I37)</f>
        <v>19003</v>
      </c>
      <c r="J38" s="29">
        <f>SUM(L38,M38)</f>
        <v>21025</v>
      </c>
      <c r="K38" s="30">
        <f>IF(J38&lt;&gt;0,(J38/J38)*100,"-")</f>
        <v>100</v>
      </c>
      <c r="L38" s="29">
        <f>SUM(L36,L37)</f>
        <v>4922</v>
      </c>
      <c r="M38" s="29">
        <f>SUM(M36,M37)</f>
        <v>16103</v>
      </c>
    </row>
    <row r="39" spans="1:13" ht="15.75" thickBot="1"/>
    <row r="40" spans="1:13" ht="16.5" thickTop="1" thickBot="1">
      <c r="A40" s="28" t="s">
        <v>101</v>
      </c>
      <c r="B40" s="31">
        <f>IF(OR(B36&lt;&gt;0)*(F36&lt;&gt;0),B36/F36*100," ")</f>
        <v>103.64968321013728</v>
      </c>
      <c r="C40" s="31">
        <f>IF(OR(C36&lt;&gt;0)*(G36&lt;&gt;0),C36/G36*100," ")</f>
        <v>92.162304700388759</v>
      </c>
      <c r="D40" s="31">
        <f>IF(OR(D36&lt;&gt;0)*(H36&lt;&gt;0),D36/H36*100," ")</f>
        <v>129.42073170731706</v>
      </c>
      <c r="E40" s="31">
        <f>IF(OR(E36&lt;&gt;0)*(I36&lt;&gt;0),E36/I36*100," ")</f>
        <v>101.20664739884393</v>
      </c>
    </row>
    <row r="41" spans="1:13" ht="16.5" thickTop="1" thickBot="1">
      <c r="A41" s="28" t="s">
        <v>102</v>
      </c>
      <c r="B41" s="31">
        <f>IF(OR(B36&lt;&gt;0)*(J36&lt;&gt;0),B36/J36*100," ")</f>
        <v>125.64</v>
      </c>
      <c r="C41" s="31">
        <f>IF(OR(C36&lt;&gt;0)*(K36&lt;&gt;0),C36/K36*100," ")</f>
        <v>98.673228493519105</v>
      </c>
      <c r="D41" s="31">
        <f>IF(OR(D36&lt;&gt;0)*(L36&lt;&gt;0),D36/L36*100," ")</f>
        <v>201.6627078384798</v>
      </c>
      <c r="E41" s="31">
        <f>IF(OR(E36&lt;&gt;0)*(M36&lt;&gt;0),E36/M36*100," ")</f>
        <v>120.14925373134329</v>
      </c>
    </row>
    <row r="42" spans="1:13" ht="16.5" thickTop="1" thickBot="1">
      <c r="A42" s="28" t="s">
        <v>103</v>
      </c>
      <c r="B42" s="31">
        <f>IF(OR(F36&lt;&gt;0)*(J36&lt;&gt;0),F36/J36*100," ")</f>
        <v>121.21599999999999</v>
      </c>
      <c r="C42" s="31">
        <f>IF(OR(G36&lt;&gt;0)*(K36&lt;&gt;0),G36/K36*100," ")</f>
        <v>107.06462779364814</v>
      </c>
      <c r="D42" s="31">
        <f>IF(OR(H36&lt;&gt;0)*(L36&lt;&gt;0),H36/L36*100," ")</f>
        <v>155.81947743467936</v>
      </c>
      <c r="E42" s="31">
        <f>IF(OR(I36&lt;&gt;0)*(M36&lt;&gt;0),I36/M36*100," ")</f>
        <v>118.71676102247383</v>
      </c>
    </row>
    <row r="43" spans="1:13" ht="16.5" thickTop="1" thickBot="1">
      <c r="A43" s="32" t="s">
        <v>104</v>
      </c>
      <c r="B43" s="33">
        <f>IF(OR(B37&lt;&gt;0)*(F37&lt;&gt;0),B37/F37*100," ")</f>
        <v>127.90106333795654</v>
      </c>
      <c r="C43" s="33">
        <f>IF(OR(C37&lt;&gt;0)*(G37&lt;&gt;0),C37/G37*100," ")</f>
        <v>113.72593148170473</v>
      </c>
      <c r="D43" s="33">
        <f>IF(OR(D37&lt;&gt;0)*(H37&lt;&gt;0),D37/H37*100," ")</f>
        <v>160.13184293493839</v>
      </c>
      <c r="E43" s="33">
        <f>IF(OR(E37&lt;&gt;0)*(I37&lt;&gt;0),E37/I37*100," ")</f>
        <v>106.12047259345341</v>
      </c>
    </row>
    <row r="44" spans="1:13" ht="16.5" thickTop="1" thickBot="1">
      <c r="A44" s="32" t="s">
        <v>105</v>
      </c>
      <c r="B44" s="33">
        <f>IF(OR(B37&lt;&gt;0)*(J37&lt;&gt;0),B37/J37*100," ")</f>
        <v>129.80645161290323</v>
      </c>
      <c r="C44" s="33">
        <f>IF(OR(C37&lt;&gt;0)*(K37&lt;&gt;0),C37/K37*100," ")</f>
        <v>101.945412766101</v>
      </c>
      <c r="D44" s="33">
        <f>IF(OR(D37&lt;&gt;0)*(L37&lt;&gt;0),D37/L37*100," ")</f>
        <v>136.93627450980392</v>
      </c>
      <c r="E44" s="33">
        <f>IF(OR(E37&lt;&gt;0)*(M37&lt;&gt;0),E37/M37*100," ")</f>
        <v>123.2620922384702</v>
      </c>
    </row>
    <row r="45" spans="1:13" ht="16.5" thickTop="1" thickBot="1">
      <c r="A45" s="32" t="s">
        <v>106</v>
      </c>
      <c r="B45" s="33">
        <f>IF(OR(F37&lt;&gt;0)*(J37&lt;&gt;0),F37/J37*100," ")</f>
        <v>101.48973607038123</v>
      </c>
      <c r="C45" s="33">
        <f>IF(OR(G37&lt;&gt;0)*(K37&lt;&gt;0),G37/K37*100," ")</f>
        <v>89.64130822045729</v>
      </c>
      <c r="D45" s="33">
        <f>IF(OR(H37&lt;&gt;0)*(L37&lt;&gt;0),H37/L37*100," ")</f>
        <v>85.514705882352942</v>
      </c>
      <c r="E45" s="33">
        <f>IF(OR(I37&lt;&gt;0)*(M37&lt;&gt;0),I37/M37*100," ")</f>
        <v>116.15298087739032</v>
      </c>
    </row>
    <row r="46" spans="1:13" ht="16.5" thickTop="1" thickBot="1">
      <c r="A46" s="28" t="s">
        <v>107</v>
      </c>
      <c r="B46" s="33">
        <f>IF(OR(B38&lt;&gt;0)*(F38&lt;&gt;0),B38/F38*100," ")</f>
        <v>112.46429171567804</v>
      </c>
      <c r="C46" s="33">
        <f>IF(OR(C38&lt;&gt;0)*(G38&lt;&gt;0),C38/G38*100," ")</f>
        <v>100</v>
      </c>
      <c r="D46" s="33">
        <f>IF(OR(D38&lt;&gt;0)*(H38&lt;&gt;0),D38/H38*100," ")</f>
        <v>151.73922099562591</v>
      </c>
      <c r="E46" s="33">
        <f>IF(OR(E38&lt;&gt;0)*(I38&lt;&gt;0),E38/I38*100," ")</f>
        <v>102.54170394148292</v>
      </c>
    </row>
    <row r="47" spans="1:13" ht="16.5" thickTop="1" thickBot="1">
      <c r="A47" s="28" t="s">
        <v>108</v>
      </c>
      <c r="B47" s="33">
        <f>IF(OR(B38&lt;&gt;0)*(J38&lt;&gt;0),B38/J38*100," ")</f>
        <v>127.3293697978597</v>
      </c>
      <c r="C47" s="33">
        <f>IF(OR(C38&lt;&gt;0)*(K38&lt;&gt;0),C38/K38*100," ")</f>
        <v>100</v>
      </c>
      <c r="D47" s="33">
        <f>IF(OR(D38&lt;&gt;0)*(L38&lt;&gt;0),D38/L38*100," ")</f>
        <v>148.0089394555059</v>
      </c>
      <c r="E47" s="33">
        <f>IF(OR(E38&lt;&gt;0)*(M38&lt;&gt;0),E38/M38*100," ")</f>
        <v>121.0085077314786</v>
      </c>
    </row>
    <row r="48" spans="1:13" ht="15.75" thickTop="1">
      <c r="A48" s="28" t="s">
        <v>109</v>
      </c>
      <c r="B48" s="33">
        <f>IF(OR(F38&lt;&gt;0)*(J38&lt;&gt;0),F38/J38*100," ")</f>
        <v>113.21759809750299</v>
      </c>
      <c r="C48" s="33">
        <f>IF(OR(G38&lt;&gt;0)*(K38&lt;&gt;0),G38/K38*100," ")</f>
        <v>100</v>
      </c>
      <c r="D48" s="33">
        <f>IF(OR(H38&lt;&gt;0)*(L38&lt;&gt;0),H38/L38*100," ")</f>
        <v>97.541649735879716</v>
      </c>
      <c r="E48" s="33">
        <f>IF(OR(I38&lt;&gt;0)*(M38&lt;&gt;0),I38/M38*100," ")</f>
        <v>118.00906663354654</v>
      </c>
    </row>
  </sheetData>
  <mergeCells count="9">
    <mergeCell ref="B30:E30"/>
    <mergeCell ref="F30:I30"/>
    <mergeCell ref="J30:M30"/>
    <mergeCell ref="A1:I1"/>
    <mergeCell ref="A2:I2"/>
    <mergeCell ref="A3:I3"/>
    <mergeCell ref="B4:E4"/>
    <mergeCell ref="F4:I4"/>
    <mergeCell ref="J4:M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P83"/>
  <sheetViews>
    <sheetView tabSelected="1" workbookViewId="0">
      <selection activeCell="U11" sqref="U11"/>
    </sheetView>
  </sheetViews>
  <sheetFormatPr defaultRowHeight="15"/>
  <cols>
    <col min="1" max="1" width="25.85546875" customWidth="1"/>
    <col min="4" max="4" width="10.28515625" customWidth="1"/>
    <col min="7" max="7" width="10.28515625" customWidth="1"/>
    <col min="10" max="10" width="10.5703125" customWidth="1"/>
  </cols>
  <sheetData>
    <row r="1" spans="1:16" ht="18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spans="1:16" ht="18">
      <c r="A2" s="41" t="s">
        <v>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</row>
    <row r="3" spans="1:16" ht="18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>
      <c r="A4" s="42"/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</row>
    <row r="5" spans="1:16" ht="15.75">
      <c r="A5" s="43" t="s">
        <v>3</v>
      </c>
      <c r="B5" s="44" t="s">
        <v>4</v>
      </c>
      <c r="C5" s="44"/>
      <c r="D5" s="44"/>
      <c r="E5" s="44" t="s">
        <v>5</v>
      </c>
      <c r="F5" s="44"/>
      <c r="G5" s="44"/>
      <c r="H5" s="44" t="s">
        <v>6</v>
      </c>
      <c r="I5" s="44"/>
      <c r="J5" s="44"/>
      <c r="K5" s="44" t="s">
        <v>7</v>
      </c>
      <c r="L5" s="44"/>
      <c r="M5" s="44" t="s">
        <v>8</v>
      </c>
      <c r="N5" s="44"/>
      <c r="O5" s="44" t="s">
        <v>9</v>
      </c>
      <c r="P5" s="44"/>
    </row>
    <row r="6" spans="1:16" ht="36.75" customHeight="1">
      <c r="A6" s="45"/>
      <c r="B6" s="43" t="s">
        <v>10</v>
      </c>
      <c r="C6" s="43" t="s">
        <v>11</v>
      </c>
      <c r="D6" s="46" t="s">
        <v>12</v>
      </c>
      <c r="E6" s="43" t="s">
        <v>10</v>
      </c>
      <c r="F6" s="43" t="s">
        <v>11</v>
      </c>
      <c r="G6" s="46" t="s">
        <v>12</v>
      </c>
      <c r="H6" s="43" t="s">
        <v>10</v>
      </c>
      <c r="I6" s="43" t="s">
        <v>11</v>
      </c>
      <c r="J6" s="46" t="s">
        <v>12</v>
      </c>
      <c r="K6" s="43" t="s">
        <v>10</v>
      </c>
      <c r="L6" s="43" t="s">
        <v>11</v>
      </c>
      <c r="M6" s="43" t="s">
        <v>10</v>
      </c>
      <c r="N6" s="43" t="s">
        <v>11</v>
      </c>
      <c r="O6" s="43" t="s">
        <v>10</v>
      </c>
      <c r="P6" s="43" t="s">
        <v>11</v>
      </c>
    </row>
    <row r="7" spans="1:16">
      <c r="A7" s="47" t="s">
        <v>13</v>
      </c>
      <c r="B7" s="48">
        <v>1574</v>
      </c>
      <c r="C7" s="48">
        <v>8362</v>
      </c>
      <c r="D7" s="49">
        <v>0.31929999999999997</v>
      </c>
      <c r="E7" s="48">
        <v>1650</v>
      </c>
      <c r="F7" s="48">
        <v>8947</v>
      </c>
      <c r="G7" s="49">
        <v>0.37909999999999999</v>
      </c>
      <c r="H7" s="48">
        <v>1321</v>
      </c>
      <c r="I7" s="48">
        <v>6751</v>
      </c>
      <c r="J7" s="50">
        <v>32.21</v>
      </c>
      <c r="K7" s="50">
        <v>95.39</v>
      </c>
      <c r="L7" s="50">
        <v>93.46</v>
      </c>
      <c r="M7" s="50">
        <v>119.15</v>
      </c>
      <c r="N7" s="50">
        <v>123.86</v>
      </c>
      <c r="O7" s="50">
        <v>124.91</v>
      </c>
      <c r="P7" s="50">
        <v>132.53</v>
      </c>
    </row>
    <row r="8" spans="1:16">
      <c r="A8" s="47" t="s">
        <v>14</v>
      </c>
      <c r="B8" s="48">
        <v>592</v>
      </c>
      <c r="C8" s="48">
        <v>5947</v>
      </c>
      <c r="D8" s="49">
        <v>0.22710608722217979</v>
      </c>
      <c r="E8" s="48">
        <v>291</v>
      </c>
      <c r="F8" s="48">
        <v>4971</v>
      </c>
      <c r="G8" s="49">
        <v>0.21062666836151012</v>
      </c>
      <c r="H8" s="48">
        <v>337</v>
      </c>
      <c r="I8" s="48">
        <v>4114</v>
      </c>
      <c r="J8" s="49">
        <v>0.19627862595419848</v>
      </c>
      <c r="K8" s="51">
        <v>203.44</v>
      </c>
      <c r="L8" s="51">
        <v>119.63</v>
      </c>
      <c r="M8" s="51">
        <v>175.67</v>
      </c>
      <c r="N8" s="51">
        <v>144.56</v>
      </c>
      <c r="O8" s="50">
        <v>86.35</v>
      </c>
      <c r="P8" s="50">
        <v>120.83</v>
      </c>
    </row>
    <row r="9" spans="1:16">
      <c r="A9" s="47" t="s">
        <v>15</v>
      </c>
      <c r="B9" s="48">
        <v>582</v>
      </c>
      <c r="C9" s="48">
        <v>2043</v>
      </c>
      <c r="D9" s="49">
        <v>7.8018788665699224E-2</v>
      </c>
      <c r="E9" s="48">
        <v>651</v>
      </c>
      <c r="F9" s="48">
        <v>2254</v>
      </c>
      <c r="G9" s="49">
        <v>9.5504427778483961E-2</v>
      </c>
      <c r="H9" s="48">
        <v>658</v>
      </c>
      <c r="I9" s="48">
        <v>2697</v>
      </c>
      <c r="J9" s="49">
        <v>0.1286736641221374</v>
      </c>
      <c r="K9" s="51">
        <v>89.4</v>
      </c>
      <c r="L9" s="51">
        <v>90.64</v>
      </c>
      <c r="M9" s="51">
        <v>88.45</v>
      </c>
      <c r="N9" s="51">
        <v>75.75</v>
      </c>
      <c r="O9" s="50">
        <v>98.94</v>
      </c>
      <c r="P9" s="50">
        <v>83.57</v>
      </c>
    </row>
    <row r="10" spans="1:16">
      <c r="A10" s="47" t="s">
        <v>16</v>
      </c>
      <c r="B10" s="48">
        <v>181</v>
      </c>
      <c r="C10" s="48">
        <v>648</v>
      </c>
      <c r="D10" s="49">
        <v>2.4746047506301078E-2</v>
      </c>
      <c r="E10" s="48">
        <v>117</v>
      </c>
      <c r="F10" s="48">
        <v>475</v>
      </c>
      <c r="G10" s="49">
        <v>2.0126265836193383E-2</v>
      </c>
      <c r="H10" s="48">
        <v>91</v>
      </c>
      <c r="I10" s="48">
        <v>496</v>
      </c>
      <c r="J10" s="49">
        <v>2.366412213740458E-2</v>
      </c>
      <c r="K10" s="51">
        <v>154.69999999999999</v>
      </c>
      <c r="L10" s="51">
        <v>136.41999999999999</v>
      </c>
      <c r="M10" s="51">
        <v>198.9</v>
      </c>
      <c r="N10" s="51">
        <v>130.65</v>
      </c>
      <c r="O10" s="50">
        <v>128.57</v>
      </c>
      <c r="P10" s="50">
        <v>95.77</v>
      </c>
    </row>
    <row r="11" spans="1:16">
      <c r="A11" s="47" t="s">
        <v>17</v>
      </c>
      <c r="B11" s="48">
        <v>72</v>
      </c>
      <c r="C11" s="48">
        <v>291</v>
      </c>
      <c r="D11" s="49">
        <v>1.1112808370885206E-2</v>
      </c>
      <c r="E11" s="48">
        <v>45</v>
      </c>
      <c r="F11" s="48">
        <v>178</v>
      </c>
      <c r="G11" s="49">
        <v>7.5420533028261513E-3</v>
      </c>
      <c r="H11" s="48">
        <v>58</v>
      </c>
      <c r="I11" s="48">
        <v>492</v>
      </c>
      <c r="J11" s="49">
        <v>2.3473282442748093E-2</v>
      </c>
      <c r="K11" s="51">
        <v>160</v>
      </c>
      <c r="L11" s="51">
        <v>163.47999999999999</v>
      </c>
      <c r="M11" s="51">
        <v>124.14</v>
      </c>
      <c r="N11" s="51">
        <v>59.15</v>
      </c>
      <c r="O11" s="50">
        <v>77.59</v>
      </c>
      <c r="P11" s="50">
        <v>36.18</v>
      </c>
    </row>
    <row r="12" spans="1:16">
      <c r="A12" s="52" t="s">
        <v>18</v>
      </c>
      <c r="B12" s="53">
        <v>28</v>
      </c>
      <c r="C12" s="53">
        <v>285</v>
      </c>
      <c r="D12" s="54">
        <v>1.0883678301382418E-2</v>
      </c>
      <c r="E12" s="53">
        <v>35</v>
      </c>
      <c r="F12" s="53">
        <v>310</v>
      </c>
      <c r="G12" s="54">
        <v>1.3135036650989364E-2</v>
      </c>
      <c r="H12" s="53">
        <v>52</v>
      </c>
      <c r="I12" s="53">
        <v>285</v>
      </c>
      <c r="J12" s="54">
        <v>1.3597328244274809E-2</v>
      </c>
      <c r="K12" s="55">
        <v>80</v>
      </c>
      <c r="L12" s="55">
        <v>91.94</v>
      </c>
      <c r="M12" s="55">
        <v>53.85</v>
      </c>
      <c r="N12" s="55">
        <v>100</v>
      </c>
      <c r="O12" s="56">
        <v>67.31</v>
      </c>
      <c r="P12" s="56">
        <v>107.77</v>
      </c>
    </row>
    <row r="13" spans="1:16">
      <c r="A13" s="52" t="s">
        <v>19</v>
      </c>
      <c r="B13" s="53">
        <v>16</v>
      </c>
      <c r="C13" s="53">
        <v>180</v>
      </c>
      <c r="D13" s="54">
        <v>6.8739020850836323E-3</v>
      </c>
      <c r="E13" s="53">
        <v>12</v>
      </c>
      <c r="F13" s="53">
        <v>184</v>
      </c>
      <c r="G13" s="54">
        <v>7.796279818651752E-3</v>
      </c>
      <c r="H13" s="53">
        <v>24</v>
      </c>
      <c r="I13" s="53">
        <v>66</v>
      </c>
      <c r="J13" s="54">
        <v>3.148854961832061E-3</v>
      </c>
      <c r="K13" s="55">
        <v>133.33000000000001</v>
      </c>
      <c r="L13" s="55">
        <v>97.83</v>
      </c>
      <c r="M13" s="55">
        <v>66.67</v>
      </c>
      <c r="N13" s="55">
        <v>272.73</v>
      </c>
      <c r="O13" s="55">
        <v>50</v>
      </c>
      <c r="P13" s="55">
        <v>278.79000000000002</v>
      </c>
    </row>
    <row r="14" spans="1:16">
      <c r="A14" s="52" t="s">
        <v>20</v>
      </c>
      <c r="B14" s="53">
        <v>28</v>
      </c>
      <c r="C14" s="53">
        <v>166</v>
      </c>
      <c r="D14" s="54">
        <v>6.3392652562437946E-3</v>
      </c>
      <c r="E14" s="53">
        <v>11</v>
      </c>
      <c r="F14" s="53">
        <v>87</v>
      </c>
      <c r="G14" s="54">
        <v>3.686284479471209E-3</v>
      </c>
      <c r="H14" s="53">
        <v>23</v>
      </c>
      <c r="I14" s="53">
        <v>118</v>
      </c>
      <c r="J14" s="54">
        <v>5.6297709923664122E-3</v>
      </c>
      <c r="K14" s="55">
        <v>254.55</v>
      </c>
      <c r="L14" s="55">
        <v>190.8</v>
      </c>
      <c r="M14" s="55">
        <v>121.74</v>
      </c>
      <c r="N14" s="55">
        <v>140.68</v>
      </c>
      <c r="O14" s="55">
        <v>47.83</v>
      </c>
      <c r="P14" s="55">
        <v>73.73</v>
      </c>
    </row>
    <row r="15" spans="1:16">
      <c r="A15" s="52" t="s">
        <v>21</v>
      </c>
      <c r="B15" s="53">
        <v>72</v>
      </c>
      <c r="C15" s="53">
        <v>154</v>
      </c>
      <c r="D15" s="54">
        <v>5.881005117238219E-3</v>
      </c>
      <c r="E15" s="53">
        <v>67</v>
      </c>
      <c r="F15" s="53">
        <v>233</v>
      </c>
      <c r="G15" s="54">
        <v>9.8724630312274908E-3</v>
      </c>
      <c r="H15" s="53">
        <v>55</v>
      </c>
      <c r="I15" s="53">
        <v>182</v>
      </c>
      <c r="J15" s="54">
        <v>8.6832061068702285E-3</v>
      </c>
      <c r="K15" s="55">
        <v>107.46</v>
      </c>
      <c r="L15" s="55">
        <v>66.09</v>
      </c>
      <c r="M15" s="55">
        <v>130.91</v>
      </c>
      <c r="N15" s="55">
        <v>84.62</v>
      </c>
      <c r="O15" s="55">
        <v>121.82</v>
      </c>
      <c r="P15" s="55">
        <v>128.02000000000001</v>
      </c>
    </row>
    <row r="16" spans="1:16">
      <c r="A16" s="52" t="s">
        <v>22</v>
      </c>
      <c r="B16" s="53">
        <v>9</v>
      </c>
      <c r="C16" s="53">
        <v>146</v>
      </c>
      <c r="D16" s="54">
        <v>5.5754983579011687E-3</v>
      </c>
      <c r="E16" s="53">
        <v>11</v>
      </c>
      <c r="F16" s="53">
        <v>60</v>
      </c>
      <c r="G16" s="54">
        <v>2.5422651582560061E-3</v>
      </c>
      <c r="H16" s="53">
        <v>8</v>
      </c>
      <c r="I16" s="53">
        <v>14</v>
      </c>
      <c r="J16" s="54">
        <v>6.6793893129770993E-4</v>
      </c>
      <c r="K16" s="55">
        <v>81.819999999999993</v>
      </c>
      <c r="L16" s="55">
        <v>243.33</v>
      </c>
      <c r="M16" s="55">
        <v>112.5</v>
      </c>
      <c r="N16" s="55">
        <v>1042.8599999999999</v>
      </c>
      <c r="O16" s="55">
        <v>137.5</v>
      </c>
      <c r="P16" s="55">
        <v>428.57</v>
      </c>
    </row>
    <row r="17" spans="1:16">
      <c r="A17" s="57" t="s">
        <v>23</v>
      </c>
      <c r="B17" s="37">
        <v>32</v>
      </c>
      <c r="C17" s="37">
        <v>121</v>
      </c>
      <c r="D17" s="38">
        <v>4.6207897349728865E-3</v>
      </c>
      <c r="E17" s="37">
        <v>21</v>
      </c>
      <c r="F17" s="37">
        <v>40</v>
      </c>
      <c r="G17" s="38">
        <v>1.6948434388373375E-3</v>
      </c>
      <c r="H17" s="37">
        <v>34</v>
      </c>
      <c r="I17" s="37">
        <v>64</v>
      </c>
      <c r="J17" s="38">
        <v>3.0534351145038168E-3</v>
      </c>
      <c r="K17" s="39">
        <v>152.38</v>
      </c>
      <c r="L17" s="39">
        <v>302.5</v>
      </c>
      <c r="M17" s="39">
        <v>94.12</v>
      </c>
      <c r="N17" s="39">
        <v>189.06</v>
      </c>
      <c r="O17" s="39">
        <v>61.76</v>
      </c>
      <c r="P17" s="39">
        <v>62.5</v>
      </c>
    </row>
    <row r="18" spans="1:16">
      <c r="A18" s="57" t="s">
        <v>24</v>
      </c>
      <c r="B18" s="37">
        <v>0</v>
      </c>
      <c r="C18" s="37">
        <v>93</v>
      </c>
      <c r="D18" s="38">
        <v>3.5515160772932102E-3</v>
      </c>
      <c r="E18" s="37">
        <v>0</v>
      </c>
      <c r="F18" s="37">
        <v>12</v>
      </c>
      <c r="G18" s="38">
        <v>5.0845303165120126E-4</v>
      </c>
      <c r="H18" s="37">
        <v>0</v>
      </c>
      <c r="I18" s="37">
        <v>0</v>
      </c>
      <c r="J18" s="38">
        <v>0</v>
      </c>
      <c r="K18" s="39">
        <v>0</v>
      </c>
      <c r="L18" s="39">
        <v>775</v>
      </c>
      <c r="M18" s="39">
        <v>0</v>
      </c>
      <c r="N18" s="39">
        <v>0</v>
      </c>
      <c r="O18" s="39">
        <v>0</v>
      </c>
      <c r="P18" s="39">
        <v>0</v>
      </c>
    </row>
    <row r="19" spans="1:16">
      <c r="A19" s="57" t="s">
        <v>25</v>
      </c>
      <c r="B19" s="37">
        <v>10</v>
      </c>
      <c r="C19" s="37">
        <v>93</v>
      </c>
      <c r="D19" s="38">
        <v>3.5515160772932102E-3</v>
      </c>
      <c r="E19" s="37">
        <v>9</v>
      </c>
      <c r="F19" s="37">
        <v>121</v>
      </c>
      <c r="G19" s="38">
        <v>5.126901402482946E-3</v>
      </c>
      <c r="H19" s="37">
        <v>7</v>
      </c>
      <c r="I19" s="37">
        <v>46</v>
      </c>
      <c r="J19" s="38">
        <v>2.1946564885496184E-3</v>
      </c>
      <c r="K19" s="39">
        <v>111.11</v>
      </c>
      <c r="L19" s="39">
        <v>76.86</v>
      </c>
      <c r="M19" s="39">
        <v>142.86000000000001</v>
      </c>
      <c r="N19" s="39">
        <v>202.17</v>
      </c>
      <c r="O19" s="39">
        <v>128.57</v>
      </c>
      <c r="P19" s="39">
        <v>263.04000000000002</v>
      </c>
    </row>
    <row r="20" spans="1:16">
      <c r="A20" s="57" t="s">
        <v>26</v>
      </c>
      <c r="B20" s="37">
        <v>21</v>
      </c>
      <c r="C20" s="37">
        <v>81</v>
      </c>
      <c r="D20" s="38">
        <v>3.0932559382876347E-3</v>
      </c>
      <c r="E20" s="37">
        <v>9</v>
      </c>
      <c r="F20" s="37">
        <v>25</v>
      </c>
      <c r="G20" s="38">
        <v>1.0592771492733358E-3</v>
      </c>
      <c r="H20" s="37">
        <v>15</v>
      </c>
      <c r="I20" s="37">
        <v>32</v>
      </c>
      <c r="J20" s="38">
        <v>1.5267175572519084E-3</v>
      </c>
      <c r="K20" s="39">
        <v>233.33</v>
      </c>
      <c r="L20" s="39">
        <v>324</v>
      </c>
      <c r="M20" s="39">
        <v>140</v>
      </c>
      <c r="N20" s="39">
        <v>253.12</v>
      </c>
      <c r="O20" s="39">
        <v>60</v>
      </c>
      <c r="P20" s="39">
        <v>78.12</v>
      </c>
    </row>
    <row r="21" spans="1:16">
      <c r="A21" s="57" t="s">
        <v>27</v>
      </c>
      <c r="B21" s="37">
        <v>6</v>
      </c>
      <c r="C21" s="37">
        <v>75</v>
      </c>
      <c r="D21" s="38">
        <v>2.8641258687848469E-3</v>
      </c>
      <c r="E21" s="37">
        <v>0</v>
      </c>
      <c r="F21" s="37">
        <v>0</v>
      </c>
      <c r="G21" s="38">
        <v>0</v>
      </c>
      <c r="H21" s="37">
        <v>2</v>
      </c>
      <c r="I21" s="37">
        <v>12</v>
      </c>
      <c r="J21" s="38">
        <v>5.7251908396946567E-4</v>
      </c>
      <c r="K21" s="39">
        <v>0</v>
      </c>
      <c r="L21" s="39">
        <v>0</v>
      </c>
      <c r="M21" s="39">
        <v>300</v>
      </c>
      <c r="N21" s="39">
        <v>625</v>
      </c>
      <c r="O21" s="39">
        <v>0</v>
      </c>
      <c r="P21" s="39">
        <v>0</v>
      </c>
    </row>
    <row r="22" spans="1:16">
      <c r="A22" s="57" t="s">
        <v>28</v>
      </c>
      <c r="B22" s="37">
        <v>16</v>
      </c>
      <c r="C22" s="37">
        <v>66</v>
      </c>
      <c r="D22" s="38">
        <v>2.5204307645306651E-3</v>
      </c>
      <c r="E22" s="37">
        <v>19</v>
      </c>
      <c r="F22" s="37">
        <v>57</v>
      </c>
      <c r="G22" s="38">
        <v>2.4151519003432057E-3</v>
      </c>
      <c r="H22" s="37">
        <v>4</v>
      </c>
      <c r="I22" s="37">
        <v>8</v>
      </c>
      <c r="J22" s="38">
        <v>3.816793893129771E-4</v>
      </c>
      <c r="K22" s="39">
        <v>84.21</v>
      </c>
      <c r="L22" s="39">
        <v>115.79</v>
      </c>
      <c r="M22" s="39">
        <v>400</v>
      </c>
      <c r="N22" s="39">
        <v>825</v>
      </c>
      <c r="O22" s="39">
        <v>475</v>
      </c>
      <c r="P22" s="39">
        <v>712.5</v>
      </c>
    </row>
    <row r="23" spans="1:16">
      <c r="A23" s="57" t="s">
        <v>29</v>
      </c>
      <c r="B23" s="37">
        <v>21</v>
      </c>
      <c r="C23" s="37">
        <v>57</v>
      </c>
      <c r="D23" s="38">
        <v>2.1767356602764836E-3</v>
      </c>
      <c r="E23" s="37">
        <v>17</v>
      </c>
      <c r="F23" s="37">
        <v>70</v>
      </c>
      <c r="G23" s="38">
        <v>2.9659760179653405E-3</v>
      </c>
      <c r="H23" s="37">
        <v>33</v>
      </c>
      <c r="I23" s="37">
        <v>101</v>
      </c>
      <c r="J23" s="38">
        <v>4.8187022900763356E-3</v>
      </c>
      <c r="K23" s="39">
        <v>123.53</v>
      </c>
      <c r="L23" s="39">
        <v>81.430000000000007</v>
      </c>
      <c r="M23" s="39">
        <v>63.64</v>
      </c>
      <c r="N23" s="39">
        <v>56.44</v>
      </c>
      <c r="O23" s="39">
        <v>51.52</v>
      </c>
      <c r="P23" s="39">
        <v>69.31</v>
      </c>
    </row>
    <row r="24" spans="1:16">
      <c r="A24" s="57" t="s">
        <v>30</v>
      </c>
      <c r="B24" s="37">
        <v>12</v>
      </c>
      <c r="C24" s="37">
        <v>49</v>
      </c>
      <c r="D24" s="38">
        <v>1.8712289009394333E-3</v>
      </c>
      <c r="E24" s="37">
        <v>8</v>
      </c>
      <c r="F24" s="37">
        <v>100</v>
      </c>
      <c r="G24" s="38">
        <v>4.2371085970933434E-3</v>
      </c>
      <c r="H24" s="37">
        <v>12</v>
      </c>
      <c r="I24" s="37">
        <v>42</v>
      </c>
      <c r="J24" s="38">
        <v>2.0038167938931299E-3</v>
      </c>
      <c r="K24" s="39">
        <v>150</v>
      </c>
      <c r="L24" s="39">
        <v>49</v>
      </c>
      <c r="M24" s="39">
        <v>100</v>
      </c>
      <c r="N24" s="39">
        <v>116.67</v>
      </c>
      <c r="O24" s="39">
        <v>66.67</v>
      </c>
      <c r="P24" s="39">
        <v>238.1</v>
      </c>
    </row>
    <row r="25" spans="1:16">
      <c r="A25" s="57" t="s">
        <v>31</v>
      </c>
      <c r="B25" s="37">
        <v>8</v>
      </c>
      <c r="C25" s="37">
        <v>41</v>
      </c>
      <c r="D25" s="38">
        <v>1.5657221416023829E-3</v>
      </c>
      <c r="E25" s="37">
        <v>3</v>
      </c>
      <c r="F25" s="37">
        <v>68</v>
      </c>
      <c r="G25" s="38">
        <v>2.8812338460234735E-3</v>
      </c>
      <c r="H25" s="37">
        <v>7</v>
      </c>
      <c r="I25" s="37">
        <v>33</v>
      </c>
      <c r="J25" s="38">
        <v>1.5744274809160305E-3</v>
      </c>
      <c r="K25" s="39">
        <v>266.67</v>
      </c>
      <c r="L25" s="39">
        <v>60.29</v>
      </c>
      <c r="M25" s="39">
        <v>114.29</v>
      </c>
      <c r="N25" s="39">
        <v>124.24</v>
      </c>
      <c r="O25" s="39">
        <v>42.86</v>
      </c>
      <c r="P25" s="39">
        <v>206.06</v>
      </c>
    </row>
    <row r="26" spans="1:16">
      <c r="A26" s="57" t="s">
        <v>32</v>
      </c>
      <c r="B26" s="37">
        <v>9</v>
      </c>
      <c r="C26" s="37">
        <v>36</v>
      </c>
      <c r="D26" s="38">
        <v>1.3747804170167264E-3</v>
      </c>
      <c r="E26" s="37">
        <v>10</v>
      </c>
      <c r="F26" s="37">
        <v>34</v>
      </c>
      <c r="G26" s="38">
        <v>1.4406169230117367E-3</v>
      </c>
      <c r="H26" s="37">
        <v>8</v>
      </c>
      <c r="I26" s="37">
        <v>56</v>
      </c>
      <c r="J26" s="38">
        <v>2.6717557251908397E-3</v>
      </c>
      <c r="K26" s="39">
        <v>90</v>
      </c>
      <c r="L26" s="39">
        <v>105.88</v>
      </c>
      <c r="M26" s="39">
        <v>112.5</v>
      </c>
      <c r="N26" s="39">
        <v>64.290000000000006</v>
      </c>
      <c r="O26" s="39">
        <v>125</v>
      </c>
      <c r="P26" s="39">
        <v>60.71</v>
      </c>
    </row>
    <row r="27" spans="1:16">
      <c r="A27" s="57" t="s">
        <v>33</v>
      </c>
      <c r="B27" s="37">
        <v>1</v>
      </c>
      <c r="C27" s="37">
        <v>36</v>
      </c>
      <c r="D27" s="38">
        <v>1.3747804170167264E-3</v>
      </c>
      <c r="E27" s="37">
        <v>2</v>
      </c>
      <c r="F27" s="37">
        <v>12</v>
      </c>
      <c r="G27" s="38">
        <v>5.0845303165120126E-4</v>
      </c>
      <c r="H27" s="37">
        <v>4</v>
      </c>
      <c r="I27" s="37">
        <v>45</v>
      </c>
      <c r="J27" s="38">
        <v>2.1469465648854963E-3</v>
      </c>
      <c r="K27" s="39">
        <v>50</v>
      </c>
      <c r="L27" s="39">
        <v>300</v>
      </c>
      <c r="M27" s="39">
        <v>25</v>
      </c>
      <c r="N27" s="39">
        <v>80</v>
      </c>
      <c r="O27" s="39">
        <v>50</v>
      </c>
      <c r="P27" s="39">
        <v>26.67</v>
      </c>
    </row>
    <row r="28" spans="1:16">
      <c r="A28" s="57" t="s">
        <v>34</v>
      </c>
      <c r="B28" s="37">
        <v>0</v>
      </c>
      <c r="C28" s="37">
        <v>34</v>
      </c>
      <c r="D28" s="38">
        <v>1.2984037271824638E-3</v>
      </c>
      <c r="E28" s="37">
        <v>1</v>
      </c>
      <c r="F28" s="37">
        <v>209</v>
      </c>
      <c r="G28" s="38">
        <v>8.8555569679250878E-3</v>
      </c>
      <c r="H28" s="37">
        <v>0</v>
      </c>
      <c r="I28" s="37">
        <v>0</v>
      </c>
      <c r="J28" s="38">
        <v>0</v>
      </c>
      <c r="K28" s="39">
        <v>0</v>
      </c>
      <c r="L28" s="39">
        <v>16.27</v>
      </c>
      <c r="M28" s="39">
        <v>0</v>
      </c>
      <c r="N28" s="39">
        <v>0</v>
      </c>
      <c r="O28" s="39">
        <v>0</v>
      </c>
      <c r="P28" s="39">
        <v>0</v>
      </c>
    </row>
    <row r="29" spans="1:16">
      <c r="A29" s="57" t="s">
        <v>35</v>
      </c>
      <c r="B29" s="37">
        <v>18</v>
      </c>
      <c r="C29" s="37">
        <v>30</v>
      </c>
      <c r="D29" s="38">
        <v>1.1456503475139386E-3</v>
      </c>
      <c r="E29" s="37">
        <v>3</v>
      </c>
      <c r="F29" s="37">
        <v>13</v>
      </c>
      <c r="G29" s="38">
        <v>5.5082411762213469E-4</v>
      </c>
      <c r="H29" s="37">
        <v>12</v>
      </c>
      <c r="I29" s="37">
        <v>40</v>
      </c>
      <c r="J29" s="38">
        <v>1.9083969465648854E-3</v>
      </c>
      <c r="K29" s="39">
        <v>600</v>
      </c>
      <c r="L29" s="39">
        <v>230.77</v>
      </c>
      <c r="M29" s="39">
        <v>150</v>
      </c>
      <c r="N29" s="39">
        <v>75</v>
      </c>
      <c r="O29" s="39">
        <v>25</v>
      </c>
      <c r="P29" s="39">
        <v>32.5</v>
      </c>
    </row>
    <row r="30" spans="1:16">
      <c r="A30" s="57" t="s">
        <v>36</v>
      </c>
      <c r="B30" s="37">
        <v>1</v>
      </c>
      <c r="C30" s="37">
        <v>22</v>
      </c>
      <c r="D30" s="38">
        <v>8.4014358817688839E-4</v>
      </c>
      <c r="E30" s="37">
        <v>0</v>
      </c>
      <c r="F30" s="37">
        <v>0</v>
      </c>
      <c r="G30" s="38">
        <v>0</v>
      </c>
      <c r="H30" s="37">
        <v>6</v>
      </c>
      <c r="I30" s="37">
        <v>6</v>
      </c>
      <c r="J30" s="38">
        <v>2.8625954198473283E-4</v>
      </c>
      <c r="K30" s="39">
        <v>0</v>
      </c>
      <c r="L30" s="39">
        <v>0</v>
      </c>
      <c r="M30" s="39">
        <v>16.670000000000002</v>
      </c>
      <c r="N30" s="39">
        <v>366.67</v>
      </c>
      <c r="O30" s="39">
        <v>0</v>
      </c>
      <c r="P30" s="39">
        <v>0</v>
      </c>
    </row>
    <row r="31" spans="1:16">
      <c r="A31" s="57" t="s">
        <v>37</v>
      </c>
      <c r="B31" s="37">
        <v>2</v>
      </c>
      <c r="C31" s="37">
        <v>20</v>
      </c>
      <c r="D31" s="38">
        <v>7.637668983426258E-4</v>
      </c>
      <c r="E31" s="37">
        <v>1</v>
      </c>
      <c r="F31" s="37">
        <v>4</v>
      </c>
      <c r="G31" s="38">
        <v>1.6948434388373374E-4</v>
      </c>
      <c r="H31" s="37">
        <v>0</v>
      </c>
      <c r="I31" s="37">
        <v>0</v>
      </c>
      <c r="J31" s="38">
        <v>0</v>
      </c>
      <c r="K31" s="39">
        <v>200</v>
      </c>
      <c r="L31" s="39">
        <v>500</v>
      </c>
      <c r="M31" s="39">
        <v>0</v>
      </c>
      <c r="N31" s="39">
        <v>0</v>
      </c>
      <c r="O31" s="39">
        <v>0</v>
      </c>
      <c r="P31" s="39">
        <v>0</v>
      </c>
    </row>
    <row r="32" spans="1:16">
      <c r="A32" s="57" t="s">
        <v>38</v>
      </c>
      <c r="B32" s="37">
        <v>1</v>
      </c>
      <c r="C32" s="37">
        <v>17</v>
      </c>
      <c r="D32" s="38">
        <v>6.4920186359123191E-4</v>
      </c>
      <c r="E32" s="37">
        <v>0</v>
      </c>
      <c r="F32" s="37">
        <v>44</v>
      </c>
      <c r="G32" s="38">
        <v>1.8643277827210712E-3</v>
      </c>
      <c r="H32" s="37">
        <v>7</v>
      </c>
      <c r="I32" s="37">
        <v>7</v>
      </c>
      <c r="J32" s="38">
        <v>3.3396946564885497E-4</v>
      </c>
      <c r="K32" s="39">
        <v>0</v>
      </c>
      <c r="L32" s="39">
        <v>38.64</v>
      </c>
      <c r="M32" s="39">
        <v>14.29</v>
      </c>
      <c r="N32" s="39">
        <v>242.86</v>
      </c>
      <c r="O32" s="39">
        <v>0</v>
      </c>
      <c r="P32" s="39">
        <v>628.57000000000005</v>
      </c>
    </row>
    <row r="33" spans="1:16">
      <c r="A33" s="57" t="s">
        <v>39</v>
      </c>
      <c r="B33" s="37">
        <v>3</v>
      </c>
      <c r="C33" s="37">
        <v>16</v>
      </c>
      <c r="D33" s="38">
        <v>6.1101351867410062E-4</v>
      </c>
      <c r="E33" s="37">
        <v>3</v>
      </c>
      <c r="F33" s="37">
        <v>5</v>
      </c>
      <c r="G33" s="38">
        <v>2.1185542985466718E-4</v>
      </c>
      <c r="H33" s="37">
        <v>7</v>
      </c>
      <c r="I33" s="37">
        <v>26</v>
      </c>
      <c r="J33" s="38">
        <v>1.2404580152671756E-3</v>
      </c>
      <c r="K33" s="39">
        <v>100</v>
      </c>
      <c r="L33" s="39">
        <v>320</v>
      </c>
      <c r="M33" s="39">
        <v>42.86</v>
      </c>
      <c r="N33" s="39">
        <v>61.54</v>
      </c>
      <c r="O33" s="39">
        <v>42.86</v>
      </c>
      <c r="P33" s="39">
        <v>19.23</v>
      </c>
    </row>
    <row r="34" spans="1:16">
      <c r="A34" s="57" t="s">
        <v>40</v>
      </c>
      <c r="B34" s="37">
        <v>4</v>
      </c>
      <c r="C34" s="37">
        <v>16</v>
      </c>
      <c r="D34" s="38">
        <v>6.1101351867410062E-4</v>
      </c>
      <c r="E34" s="37">
        <v>7</v>
      </c>
      <c r="F34" s="37">
        <v>12</v>
      </c>
      <c r="G34" s="38">
        <v>5.0845303165120126E-4</v>
      </c>
      <c r="H34" s="37">
        <v>5</v>
      </c>
      <c r="I34" s="37">
        <v>10</v>
      </c>
      <c r="J34" s="38">
        <v>4.7709923664122136E-4</v>
      </c>
      <c r="K34" s="39">
        <v>57.14</v>
      </c>
      <c r="L34" s="39">
        <v>133.33000000000001</v>
      </c>
      <c r="M34" s="39">
        <v>80</v>
      </c>
      <c r="N34" s="39">
        <v>160</v>
      </c>
      <c r="O34" s="39">
        <v>140</v>
      </c>
      <c r="P34" s="39">
        <v>120</v>
      </c>
    </row>
    <row r="35" spans="1:16">
      <c r="A35" s="57" t="s">
        <v>41</v>
      </c>
      <c r="B35" s="37">
        <v>2</v>
      </c>
      <c r="C35" s="37">
        <v>14</v>
      </c>
      <c r="D35" s="38">
        <v>5.3463682883983813E-4</v>
      </c>
      <c r="E35" s="37">
        <v>2</v>
      </c>
      <c r="F35" s="37">
        <v>14</v>
      </c>
      <c r="G35" s="38">
        <v>5.9319520359306811E-4</v>
      </c>
      <c r="H35" s="37">
        <v>1</v>
      </c>
      <c r="I35" s="37">
        <v>3</v>
      </c>
      <c r="J35" s="38">
        <v>1.4312977099236642E-4</v>
      </c>
      <c r="K35" s="39">
        <v>100</v>
      </c>
      <c r="L35" s="39">
        <v>100</v>
      </c>
      <c r="M35" s="39">
        <v>200</v>
      </c>
      <c r="N35" s="39">
        <v>466.67</v>
      </c>
      <c r="O35" s="39">
        <v>200</v>
      </c>
      <c r="P35" s="39">
        <v>466.67</v>
      </c>
    </row>
    <row r="36" spans="1:16">
      <c r="A36" s="57" t="s">
        <v>42</v>
      </c>
      <c r="B36" s="37">
        <v>8</v>
      </c>
      <c r="C36" s="37">
        <v>13</v>
      </c>
      <c r="D36" s="38">
        <v>4.9644848392270684E-4</v>
      </c>
      <c r="E36" s="37">
        <v>2</v>
      </c>
      <c r="F36" s="37">
        <v>2</v>
      </c>
      <c r="G36" s="38">
        <v>8.4742171941866868E-5</v>
      </c>
      <c r="H36" s="37">
        <v>6</v>
      </c>
      <c r="I36" s="37">
        <v>19</v>
      </c>
      <c r="J36" s="38">
        <v>9.0648854961832058E-4</v>
      </c>
      <c r="K36" s="39">
        <v>400</v>
      </c>
      <c r="L36" s="39">
        <v>650</v>
      </c>
      <c r="M36" s="39">
        <v>133.33000000000001</v>
      </c>
      <c r="N36" s="39">
        <v>68.42</v>
      </c>
      <c r="O36" s="39">
        <v>33.33</v>
      </c>
      <c r="P36" s="39">
        <v>10.53</v>
      </c>
    </row>
    <row r="37" spans="1:16">
      <c r="A37" s="57" t="s">
        <v>43</v>
      </c>
      <c r="B37" s="37">
        <v>8</v>
      </c>
      <c r="C37" s="37">
        <v>13</v>
      </c>
      <c r="D37" s="38">
        <v>4.9644848392270684E-4</v>
      </c>
      <c r="E37" s="37">
        <v>11</v>
      </c>
      <c r="F37" s="37">
        <v>178</v>
      </c>
      <c r="G37" s="38">
        <v>7.5420533028261513E-3</v>
      </c>
      <c r="H37" s="37">
        <v>32</v>
      </c>
      <c r="I37" s="37">
        <v>121</v>
      </c>
      <c r="J37" s="38">
        <v>5.772900763358779E-3</v>
      </c>
      <c r="K37" s="39">
        <v>72.73</v>
      </c>
      <c r="L37" s="39">
        <v>7.3</v>
      </c>
      <c r="M37" s="39">
        <v>25</v>
      </c>
      <c r="N37" s="39">
        <v>10.74</v>
      </c>
      <c r="O37" s="39">
        <v>34.380000000000003</v>
      </c>
      <c r="P37" s="39">
        <v>147.11000000000001</v>
      </c>
    </row>
    <row r="38" spans="1:16">
      <c r="A38" s="57" t="s">
        <v>44</v>
      </c>
      <c r="B38" s="37">
        <v>4</v>
      </c>
      <c r="C38" s="37">
        <v>11</v>
      </c>
      <c r="D38" s="38">
        <v>4.2007179408844419E-4</v>
      </c>
      <c r="E38" s="37">
        <v>0</v>
      </c>
      <c r="F38" s="37">
        <v>0</v>
      </c>
      <c r="G38" s="38">
        <v>0</v>
      </c>
      <c r="H38" s="37">
        <v>1</v>
      </c>
      <c r="I38" s="37">
        <v>5</v>
      </c>
      <c r="J38" s="38">
        <v>2.3854961832061068E-4</v>
      </c>
      <c r="K38" s="39">
        <v>0</v>
      </c>
      <c r="L38" s="39">
        <v>0</v>
      </c>
      <c r="M38" s="39">
        <v>400</v>
      </c>
      <c r="N38" s="39">
        <v>220</v>
      </c>
      <c r="O38" s="39">
        <v>0</v>
      </c>
      <c r="P38" s="39">
        <v>0</v>
      </c>
    </row>
    <row r="39" spans="1:16">
      <c r="A39" s="57" t="s">
        <v>45</v>
      </c>
      <c r="B39" s="37">
        <v>6</v>
      </c>
      <c r="C39" s="37">
        <v>11</v>
      </c>
      <c r="D39" s="38">
        <v>4.2007179408844419E-4</v>
      </c>
      <c r="E39" s="37">
        <v>2</v>
      </c>
      <c r="F39" s="37">
        <v>5</v>
      </c>
      <c r="G39" s="38">
        <v>2.1185542985466718E-4</v>
      </c>
      <c r="H39" s="37">
        <v>4</v>
      </c>
      <c r="I39" s="37">
        <v>6</v>
      </c>
      <c r="J39" s="38">
        <v>2.8625954198473283E-4</v>
      </c>
      <c r="K39" s="39">
        <v>300</v>
      </c>
      <c r="L39" s="39">
        <v>220</v>
      </c>
      <c r="M39" s="39">
        <v>150</v>
      </c>
      <c r="N39" s="39">
        <v>183.33</v>
      </c>
      <c r="O39" s="39">
        <v>50</v>
      </c>
      <c r="P39" s="39">
        <v>83.33</v>
      </c>
    </row>
    <row r="40" spans="1:16">
      <c r="A40" s="57" t="s">
        <v>46</v>
      </c>
      <c r="B40" s="37">
        <v>4</v>
      </c>
      <c r="C40" s="37">
        <v>9</v>
      </c>
      <c r="D40" s="38">
        <v>3.436951042541816E-4</v>
      </c>
      <c r="E40" s="37">
        <v>0</v>
      </c>
      <c r="F40" s="37">
        <v>0</v>
      </c>
      <c r="G40" s="38">
        <v>0</v>
      </c>
      <c r="H40" s="37">
        <v>0</v>
      </c>
      <c r="I40" s="37">
        <v>40</v>
      </c>
      <c r="J40" s="38">
        <v>1.9083969465648854E-3</v>
      </c>
      <c r="K40" s="39">
        <v>0</v>
      </c>
      <c r="L40" s="39">
        <v>0</v>
      </c>
      <c r="M40" s="39">
        <v>0</v>
      </c>
      <c r="N40" s="39">
        <v>22.5</v>
      </c>
      <c r="O40" s="39">
        <v>0</v>
      </c>
      <c r="P40" s="39">
        <v>0</v>
      </c>
    </row>
    <row r="41" spans="1:16">
      <c r="A41" s="57" t="s">
        <v>47</v>
      </c>
      <c r="B41" s="37">
        <v>5</v>
      </c>
      <c r="C41" s="37">
        <v>6</v>
      </c>
      <c r="D41" s="38">
        <v>2.2913006950278774E-4</v>
      </c>
      <c r="E41" s="37">
        <v>1</v>
      </c>
      <c r="F41" s="37">
        <v>8</v>
      </c>
      <c r="G41" s="38">
        <v>3.3896868776746747E-4</v>
      </c>
      <c r="H41" s="37">
        <v>2</v>
      </c>
      <c r="I41" s="37">
        <v>2</v>
      </c>
      <c r="J41" s="38">
        <v>9.5419847328244274E-5</v>
      </c>
      <c r="K41" s="39">
        <v>500</v>
      </c>
      <c r="L41" s="39">
        <v>75</v>
      </c>
      <c r="M41" s="39">
        <v>250</v>
      </c>
      <c r="N41" s="39">
        <v>300</v>
      </c>
      <c r="O41" s="39">
        <v>50</v>
      </c>
      <c r="P41" s="39">
        <v>400</v>
      </c>
    </row>
    <row r="42" spans="1:16">
      <c r="A42" s="57" t="s">
        <v>48</v>
      </c>
      <c r="B42" s="37">
        <v>3</v>
      </c>
      <c r="C42" s="37">
        <v>4</v>
      </c>
      <c r="D42" s="38">
        <v>1.5275337966852515E-4</v>
      </c>
      <c r="E42" s="37">
        <v>7</v>
      </c>
      <c r="F42" s="37">
        <v>19</v>
      </c>
      <c r="G42" s="38">
        <v>8.0505063344773532E-4</v>
      </c>
      <c r="H42" s="37">
        <v>4</v>
      </c>
      <c r="I42" s="37">
        <v>4</v>
      </c>
      <c r="J42" s="38">
        <v>1.9083969465648855E-4</v>
      </c>
      <c r="K42" s="39">
        <v>42.86</v>
      </c>
      <c r="L42" s="39">
        <v>21.05</v>
      </c>
      <c r="M42" s="39">
        <v>75</v>
      </c>
      <c r="N42" s="39">
        <v>100</v>
      </c>
      <c r="O42" s="39">
        <v>175</v>
      </c>
      <c r="P42" s="39">
        <v>475</v>
      </c>
    </row>
    <row r="43" spans="1:16">
      <c r="A43" s="57" t="s">
        <v>49</v>
      </c>
      <c r="B43" s="37">
        <v>2</v>
      </c>
      <c r="C43" s="37">
        <v>4</v>
      </c>
      <c r="D43" s="38">
        <v>1.5275337966852515E-4</v>
      </c>
      <c r="E43" s="37">
        <v>1</v>
      </c>
      <c r="F43" s="37">
        <v>2</v>
      </c>
      <c r="G43" s="38">
        <v>8.4742171941866868E-5</v>
      </c>
      <c r="H43" s="37">
        <v>1</v>
      </c>
      <c r="I43" s="37">
        <v>1</v>
      </c>
      <c r="J43" s="38">
        <v>4.7709923664122137E-5</v>
      </c>
      <c r="K43" s="39">
        <v>200</v>
      </c>
      <c r="L43" s="39">
        <v>200</v>
      </c>
      <c r="M43" s="39">
        <v>200</v>
      </c>
      <c r="N43" s="39">
        <v>400</v>
      </c>
      <c r="O43" s="39">
        <v>0</v>
      </c>
      <c r="P43" s="39">
        <v>0</v>
      </c>
    </row>
    <row r="44" spans="1:16">
      <c r="A44" s="57" t="s">
        <v>50</v>
      </c>
      <c r="B44" s="37">
        <v>3</v>
      </c>
      <c r="C44" s="37">
        <v>3</v>
      </c>
      <c r="D44" s="38">
        <v>1.1456503475139387E-4</v>
      </c>
      <c r="E44" s="37">
        <v>0</v>
      </c>
      <c r="F44" s="37">
        <v>0</v>
      </c>
      <c r="G44" s="38">
        <v>0</v>
      </c>
      <c r="H44" s="37">
        <v>15</v>
      </c>
      <c r="I44" s="37">
        <v>15</v>
      </c>
      <c r="J44" s="38">
        <v>7.1564885496183206E-4</v>
      </c>
      <c r="K44" s="39">
        <v>0</v>
      </c>
      <c r="L44" s="39">
        <v>0</v>
      </c>
      <c r="M44" s="39">
        <v>20</v>
      </c>
      <c r="N44" s="39">
        <v>20</v>
      </c>
      <c r="O44" s="39">
        <v>0</v>
      </c>
      <c r="P44" s="39">
        <v>0</v>
      </c>
    </row>
    <row r="45" spans="1:16">
      <c r="A45" s="57" t="s">
        <v>113</v>
      </c>
      <c r="B45" s="37">
        <v>2</v>
      </c>
      <c r="C45" s="37">
        <v>3</v>
      </c>
      <c r="D45" s="38">
        <v>1.1456503475139387E-4</v>
      </c>
      <c r="E45" s="37">
        <v>0</v>
      </c>
      <c r="F45" s="37">
        <v>0</v>
      </c>
      <c r="G45" s="38">
        <v>0</v>
      </c>
      <c r="H45" s="37">
        <v>3</v>
      </c>
      <c r="I45" s="37">
        <v>8</v>
      </c>
      <c r="J45" s="38">
        <v>3.816793893129771E-4</v>
      </c>
      <c r="K45" s="39">
        <v>0</v>
      </c>
      <c r="L45" s="39">
        <v>0</v>
      </c>
      <c r="M45" s="39">
        <v>66.67</v>
      </c>
      <c r="N45" s="39">
        <v>37.5</v>
      </c>
      <c r="O45" s="39">
        <v>0</v>
      </c>
      <c r="P45" s="39">
        <v>0</v>
      </c>
    </row>
    <row r="46" spans="1:16">
      <c r="A46" s="57" t="s">
        <v>51</v>
      </c>
      <c r="B46" s="37">
        <v>1</v>
      </c>
      <c r="C46" s="37">
        <v>3</v>
      </c>
      <c r="D46" s="38">
        <v>1.1456503475139387E-4</v>
      </c>
      <c r="E46" s="37">
        <v>0</v>
      </c>
      <c r="F46" s="37">
        <v>0</v>
      </c>
      <c r="G46" s="38">
        <v>0</v>
      </c>
      <c r="H46" s="37">
        <v>0</v>
      </c>
      <c r="I46" s="37">
        <v>0</v>
      </c>
      <c r="J46" s="38">
        <v>0</v>
      </c>
      <c r="K46" s="39">
        <v>0</v>
      </c>
      <c r="L46" s="39">
        <v>0</v>
      </c>
      <c r="M46" s="39">
        <v>0</v>
      </c>
      <c r="N46" s="39">
        <v>0</v>
      </c>
      <c r="O46" s="39">
        <v>0</v>
      </c>
      <c r="P46" s="39">
        <v>0</v>
      </c>
    </row>
    <row r="47" spans="1:16">
      <c r="A47" s="57" t="s">
        <v>52</v>
      </c>
      <c r="B47" s="37">
        <v>2</v>
      </c>
      <c r="C47" s="37">
        <v>2</v>
      </c>
      <c r="D47" s="38">
        <v>7.6376689834262577E-5</v>
      </c>
      <c r="E47" s="37">
        <v>5</v>
      </c>
      <c r="F47" s="37">
        <v>5</v>
      </c>
      <c r="G47" s="38">
        <v>2.1185542985466718E-4</v>
      </c>
      <c r="H47" s="37">
        <v>0</v>
      </c>
      <c r="I47" s="37">
        <v>1</v>
      </c>
      <c r="J47" s="38">
        <v>4.7709923664122137E-5</v>
      </c>
      <c r="K47" s="39">
        <v>40</v>
      </c>
      <c r="L47" s="39">
        <v>40</v>
      </c>
      <c r="M47" s="39">
        <v>0</v>
      </c>
      <c r="N47" s="39">
        <v>200</v>
      </c>
      <c r="O47" s="39">
        <v>0</v>
      </c>
      <c r="P47" s="39">
        <v>500</v>
      </c>
    </row>
    <row r="48" spans="1:16">
      <c r="A48" s="57" t="s">
        <v>53</v>
      </c>
      <c r="B48" s="37">
        <v>2</v>
      </c>
      <c r="C48" s="37">
        <v>2</v>
      </c>
      <c r="D48" s="38">
        <v>7.6376689834262577E-5</v>
      </c>
      <c r="E48" s="37">
        <v>2</v>
      </c>
      <c r="F48" s="37">
        <v>4</v>
      </c>
      <c r="G48" s="38">
        <v>1.6948434388373374E-4</v>
      </c>
      <c r="H48" s="37">
        <v>0</v>
      </c>
      <c r="I48" s="37">
        <v>0</v>
      </c>
      <c r="J48" s="38">
        <v>0</v>
      </c>
      <c r="K48" s="39">
        <v>100</v>
      </c>
      <c r="L48" s="39">
        <v>50</v>
      </c>
      <c r="M48" s="39">
        <v>0</v>
      </c>
      <c r="N48" s="39">
        <v>0</v>
      </c>
      <c r="O48" s="39">
        <v>0</v>
      </c>
      <c r="P48" s="39">
        <v>0</v>
      </c>
    </row>
    <row r="49" spans="1:16">
      <c r="A49" s="57" t="s">
        <v>54</v>
      </c>
      <c r="B49" s="37">
        <v>1</v>
      </c>
      <c r="C49" s="37">
        <v>2</v>
      </c>
      <c r="D49" s="38">
        <v>7.6376689834262577E-5</v>
      </c>
      <c r="E49" s="37">
        <v>0</v>
      </c>
      <c r="F49" s="37">
        <v>0</v>
      </c>
      <c r="G49" s="38">
        <v>0</v>
      </c>
      <c r="H49" s="37">
        <v>0</v>
      </c>
      <c r="I49" s="37">
        <v>0</v>
      </c>
      <c r="J49" s="38">
        <v>0</v>
      </c>
      <c r="K49" s="39">
        <v>0</v>
      </c>
      <c r="L49" s="39">
        <v>0</v>
      </c>
      <c r="M49" s="39">
        <v>0</v>
      </c>
      <c r="N49" s="39">
        <v>0</v>
      </c>
      <c r="O49" s="39">
        <v>0</v>
      </c>
      <c r="P49" s="39">
        <v>0</v>
      </c>
    </row>
    <row r="50" spans="1:16">
      <c r="A50" s="57" t="s">
        <v>55</v>
      </c>
      <c r="B50" s="37">
        <v>2</v>
      </c>
      <c r="C50" s="37">
        <v>2</v>
      </c>
      <c r="D50" s="38">
        <v>7.6376689834262577E-5</v>
      </c>
      <c r="E50" s="37">
        <v>0</v>
      </c>
      <c r="F50" s="37">
        <v>0</v>
      </c>
      <c r="G50" s="38">
        <v>0</v>
      </c>
      <c r="H50" s="37">
        <v>0</v>
      </c>
      <c r="I50" s="37">
        <v>0</v>
      </c>
      <c r="J50" s="38">
        <v>0</v>
      </c>
      <c r="K50" s="39">
        <v>0</v>
      </c>
      <c r="L50" s="39">
        <v>0</v>
      </c>
      <c r="M50" s="39">
        <v>0</v>
      </c>
      <c r="N50" s="39">
        <v>0</v>
      </c>
      <c r="O50" s="39">
        <v>0</v>
      </c>
      <c r="P50" s="39">
        <v>0</v>
      </c>
    </row>
    <row r="51" spans="1:16">
      <c r="A51" s="57" t="s">
        <v>56</v>
      </c>
      <c r="B51" s="37">
        <v>2</v>
      </c>
      <c r="C51" s="37">
        <v>2</v>
      </c>
      <c r="D51" s="38">
        <v>7.6376689834262577E-5</v>
      </c>
      <c r="E51" s="37">
        <v>0</v>
      </c>
      <c r="F51" s="37">
        <v>0</v>
      </c>
      <c r="G51" s="38">
        <v>0</v>
      </c>
      <c r="H51" s="37">
        <v>0</v>
      </c>
      <c r="I51" s="37">
        <v>0</v>
      </c>
      <c r="J51" s="38">
        <v>0</v>
      </c>
      <c r="K51" s="39">
        <v>0</v>
      </c>
      <c r="L51" s="39">
        <v>0</v>
      </c>
      <c r="M51" s="39">
        <v>0</v>
      </c>
      <c r="N51" s="39">
        <v>0</v>
      </c>
      <c r="O51" s="39">
        <v>0</v>
      </c>
      <c r="P51" s="39">
        <v>0</v>
      </c>
    </row>
    <row r="52" spans="1:16">
      <c r="A52" s="57" t="s">
        <v>57</v>
      </c>
      <c r="B52" s="37">
        <v>1</v>
      </c>
      <c r="C52" s="37">
        <v>2</v>
      </c>
      <c r="D52" s="38">
        <v>7.6376689834262577E-5</v>
      </c>
      <c r="E52" s="37">
        <v>2</v>
      </c>
      <c r="F52" s="37">
        <v>5</v>
      </c>
      <c r="G52" s="38">
        <v>2.1185542985466718E-4</v>
      </c>
      <c r="H52" s="37">
        <v>0</v>
      </c>
      <c r="I52" s="37">
        <v>0</v>
      </c>
      <c r="J52" s="38">
        <v>0</v>
      </c>
      <c r="K52" s="39">
        <v>50</v>
      </c>
      <c r="L52" s="39">
        <v>40</v>
      </c>
      <c r="M52" s="39">
        <v>0</v>
      </c>
      <c r="N52" s="39">
        <v>0</v>
      </c>
      <c r="O52" s="39">
        <v>0</v>
      </c>
      <c r="P52" s="39">
        <v>0</v>
      </c>
    </row>
    <row r="53" spans="1:16">
      <c r="A53" s="57" t="s">
        <v>58</v>
      </c>
      <c r="B53" s="37">
        <v>0</v>
      </c>
      <c r="C53" s="37">
        <v>2</v>
      </c>
      <c r="D53" s="38">
        <v>7.6376689834262577E-5</v>
      </c>
      <c r="E53" s="37">
        <v>2</v>
      </c>
      <c r="F53" s="37">
        <v>4</v>
      </c>
      <c r="G53" s="38">
        <v>1.6948434388373374E-4</v>
      </c>
      <c r="H53" s="37">
        <v>0</v>
      </c>
      <c r="I53" s="37">
        <v>0</v>
      </c>
      <c r="J53" s="38">
        <v>0</v>
      </c>
      <c r="K53" s="39">
        <v>0</v>
      </c>
      <c r="L53" s="39">
        <v>50</v>
      </c>
      <c r="M53" s="39">
        <v>0</v>
      </c>
      <c r="N53" s="39">
        <v>0</v>
      </c>
      <c r="O53" s="39">
        <v>0</v>
      </c>
      <c r="P53" s="39">
        <v>0</v>
      </c>
    </row>
    <row r="54" spans="1:16">
      <c r="A54" s="57" t="s">
        <v>59</v>
      </c>
      <c r="B54" s="37">
        <v>1</v>
      </c>
      <c r="C54" s="37">
        <v>2</v>
      </c>
      <c r="D54" s="38">
        <v>7.6376689834262577E-5</v>
      </c>
      <c r="E54" s="37">
        <v>4</v>
      </c>
      <c r="F54" s="37">
        <v>7</v>
      </c>
      <c r="G54" s="38">
        <v>2.9659760179653405E-4</v>
      </c>
      <c r="H54" s="37">
        <v>20</v>
      </c>
      <c r="I54" s="37">
        <v>106</v>
      </c>
      <c r="J54" s="38">
        <v>5.0572519083969467E-3</v>
      </c>
      <c r="K54" s="39">
        <v>25</v>
      </c>
      <c r="L54" s="39">
        <v>28.57</v>
      </c>
      <c r="M54" s="39">
        <v>5</v>
      </c>
      <c r="N54" s="39">
        <v>1.89</v>
      </c>
      <c r="O54" s="39">
        <v>20</v>
      </c>
      <c r="P54" s="39">
        <v>6.6</v>
      </c>
    </row>
    <row r="55" spans="1:16">
      <c r="A55" s="57" t="s">
        <v>60</v>
      </c>
      <c r="B55" s="37">
        <v>0</v>
      </c>
      <c r="C55" s="37">
        <v>0</v>
      </c>
      <c r="D55" s="38">
        <v>0</v>
      </c>
      <c r="E55" s="37">
        <v>2</v>
      </c>
      <c r="F55" s="37">
        <v>2</v>
      </c>
      <c r="G55" s="38">
        <v>8.4742171941866868E-5</v>
      </c>
      <c r="H55" s="37">
        <v>0</v>
      </c>
      <c r="I55" s="37">
        <v>0</v>
      </c>
      <c r="J55" s="38">
        <v>0</v>
      </c>
      <c r="K55" s="39">
        <v>0</v>
      </c>
      <c r="L55" s="39">
        <v>0</v>
      </c>
      <c r="M55" s="39">
        <v>0</v>
      </c>
      <c r="N55" s="39">
        <v>0</v>
      </c>
      <c r="O55" s="39">
        <v>0</v>
      </c>
      <c r="P55" s="39">
        <v>0</v>
      </c>
    </row>
    <row r="56" spans="1:16">
      <c r="A56" s="57" t="s">
        <v>61</v>
      </c>
      <c r="B56" s="37">
        <v>0</v>
      </c>
      <c r="C56" s="37">
        <v>0</v>
      </c>
      <c r="D56" s="38">
        <v>0</v>
      </c>
      <c r="E56" s="37">
        <v>0</v>
      </c>
      <c r="F56" s="37">
        <v>0</v>
      </c>
      <c r="G56" s="38">
        <v>0</v>
      </c>
      <c r="H56" s="37">
        <v>1</v>
      </c>
      <c r="I56" s="37">
        <v>2</v>
      </c>
      <c r="J56" s="38">
        <v>9.5419847328244274E-5</v>
      </c>
      <c r="K56" s="39">
        <v>0</v>
      </c>
      <c r="L56" s="39">
        <v>0</v>
      </c>
      <c r="M56" s="39">
        <v>0</v>
      </c>
      <c r="N56" s="39">
        <v>0</v>
      </c>
      <c r="O56" s="39">
        <v>0</v>
      </c>
      <c r="P56" s="39">
        <v>0</v>
      </c>
    </row>
    <row r="57" spans="1:16">
      <c r="A57" s="57" t="s">
        <v>62</v>
      </c>
      <c r="B57" s="37">
        <v>0</v>
      </c>
      <c r="C57" s="37">
        <v>0</v>
      </c>
      <c r="D57" s="38">
        <v>0</v>
      </c>
      <c r="E57" s="37">
        <v>0</v>
      </c>
      <c r="F57" s="37">
        <v>0</v>
      </c>
      <c r="G57" s="38">
        <v>0</v>
      </c>
      <c r="H57" s="37">
        <v>0</v>
      </c>
      <c r="I57" s="37">
        <v>0</v>
      </c>
      <c r="J57" s="38">
        <v>0</v>
      </c>
      <c r="K57" s="39">
        <v>0</v>
      </c>
      <c r="L57" s="39">
        <v>0</v>
      </c>
      <c r="M57" s="39">
        <v>0</v>
      </c>
      <c r="N57" s="39">
        <v>0</v>
      </c>
      <c r="O57" s="39">
        <v>0</v>
      </c>
      <c r="P57" s="39">
        <v>0</v>
      </c>
    </row>
    <row r="58" spans="1:16">
      <c r="A58" s="57" t="s">
        <v>63</v>
      </c>
      <c r="B58" s="37">
        <v>0</v>
      </c>
      <c r="C58" s="37">
        <v>0</v>
      </c>
      <c r="D58" s="38">
        <v>0</v>
      </c>
      <c r="E58" s="37">
        <v>0</v>
      </c>
      <c r="F58" s="37">
        <v>0</v>
      </c>
      <c r="G58" s="38">
        <v>0</v>
      </c>
      <c r="H58" s="37">
        <v>0</v>
      </c>
      <c r="I58" s="37">
        <v>0</v>
      </c>
      <c r="J58" s="38">
        <v>0</v>
      </c>
      <c r="K58" s="39">
        <v>0</v>
      </c>
      <c r="L58" s="39">
        <v>0</v>
      </c>
      <c r="M58" s="39">
        <v>0</v>
      </c>
      <c r="N58" s="39">
        <v>0</v>
      </c>
      <c r="O58" s="39">
        <v>0</v>
      </c>
      <c r="P58" s="39">
        <v>0</v>
      </c>
    </row>
    <row r="59" spans="1:16">
      <c r="A59" s="57" t="s">
        <v>64</v>
      </c>
      <c r="B59" s="37">
        <v>0</v>
      </c>
      <c r="C59" s="37">
        <v>0</v>
      </c>
      <c r="D59" s="38">
        <v>0</v>
      </c>
      <c r="E59" s="37">
        <v>0</v>
      </c>
      <c r="F59" s="37">
        <v>0</v>
      </c>
      <c r="G59" s="38">
        <v>0</v>
      </c>
      <c r="H59" s="37">
        <v>0</v>
      </c>
      <c r="I59" s="37">
        <v>0</v>
      </c>
      <c r="J59" s="38">
        <v>0</v>
      </c>
      <c r="K59" s="39">
        <v>0</v>
      </c>
      <c r="L59" s="39">
        <v>0</v>
      </c>
      <c r="M59" s="39">
        <v>0</v>
      </c>
      <c r="N59" s="39">
        <v>0</v>
      </c>
      <c r="O59" s="39">
        <v>0</v>
      </c>
      <c r="P59" s="39">
        <v>0</v>
      </c>
    </row>
    <row r="60" spans="1:16">
      <c r="A60" s="57" t="s">
        <v>65</v>
      </c>
      <c r="B60" s="37">
        <v>0</v>
      </c>
      <c r="C60" s="37">
        <v>0</v>
      </c>
      <c r="D60" s="38">
        <v>0</v>
      </c>
      <c r="E60" s="37">
        <v>3</v>
      </c>
      <c r="F60" s="37">
        <v>165</v>
      </c>
      <c r="G60" s="38">
        <v>6.9912291852040169E-3</v>
      </c>
      <c r="H60" s="37">
        <v>4</v>
      </c>
      <c r="I60" s="37">
        <v>11</v>
      </c>
      <c r="J60" s="38">
        <v>5.2480916030534354E-4</v>
      </c>
      <c r="K60" s="39">
        <v>0</v>
      </c>
      <c r="L60" s="39">
        <v>0</v>
      </c>
      <c r="M60" s="39">
        <v>0</v>
      </c>
      <c r="N60" s="39">
        <v>0</v>
      </c>
      <c r="O60" s="39">
        <v>75</v>
      </c>
      <c r="P60" s="39">
        <v>1500</v>
      </c>
    </row>
    <row r="61" spans="1:16">
      <c r="A61" s="57" t="s">
        <v>66</v>
      </c>
      <c r="B61" s="37">
        <v>0</v>
      </c>
      <c r="C61" s="37">
        <v>0</v>
      </c>
      <c r="D61" s="38">
        <v>0</v>
      </c>
      <c r="E61" s="37">
        <v>0</v>
      </c>
      <c r="F61" s="37">
        <v>0</v>
      </c>
      <c r="G61" s="38">
        <v>0</v>
      </c>
      <c r="H61" s="37">
        <v>0</v>
      </c>
      <c r="I61" s="37">
        <v>0</v>
      </c>
      <c r="J61" s="38">
        <v>0</v>
      </c>
      <c r="K61" s="39">
        <v>0</v>
      </c>
      <c r="L61" s="39">
        <v>0</v>
      </c>
      <c r="M61" s="39">
        <v>0</v>
      </c>
      <c r="N61" s="39">
        <v>0</v>
      </c>
      <c r="O61" s="39">
        <v>0</v>
      </c>
      <c r="P61" s="39">
        <v>0</v>
      </c>
    </row>
    <row r="62" spans="1:16">
      <c r="A62" s="57" t="s">
        <v>67</v>
      </c>
      <c r="B62" s="37">
        <v>0</v>
      </c>
      <c r="C62" s="37">
        <v>0</v>
      </c>
      <c r="D62" s="38">
        <v>0</v>
      </c>
      <c r="E62" s="37">
        <v>0</v>
      </c>
      <c r="F62" s="37">
        <v>0</v>
      </c>
      <c r="G62" s="38">
        <v>0</v>
      </c>
      <c r="H62" s="37">
        <v>0</v>
      </c>
      <c r="I62" s="37">
        <v>0</v>
      </c>
      <c r="J62" s="38">
        <v>0</v>
      </c>
      <c r="K62" s="39">
        <v>0</v>
      </c>
      <c r="L62" s="39">
        <v>0</v>
      </c>
      <c r="M62" s="39">
        <v>0</v>
      </c>
      <c r="N62" s="39">
        <v>0</v>
      </c>
      <c r="O62" s="39">
        <v>0</v>
      </c>
      <c r="P62" s="39">
        <v>0</v>
      </c>
    </row>
    <row r="63" spans="1:16">
      <c r="A63" s="57" t="s">
        <v>68</v>
      </c>
      <c r="B63" s="37">
        <v>0</v>
      </c>
      <c r="C63" s="37">
        <v>0</v>
      </c>
      <c r="D63" s="38">
        <v>0</v>
      </c>
      <c r="E63" s="37">
        <v>0</v>
      </c>
      <c r="F63" s="37">
        <v>0</v>
      </c>
      <c r="G63" s="38">
        <v>0</v>
      </c>
      <c r="H63" s="37">
        <v>0</v>
      </c>
      <c r="I63" s="37">
        <v>0</v>
      </c>
      <c r="J63" s="38">
        <v>0</v>
      </c>
      <c r="K63" s="39">
        <v>0</v>
      </c>
      <c r="L63" s="39">
        <v>0</v>
      </c>
      <c r="M63" s="39">
        <v>0</v>
      </c>
      <c r="N63" s="39">
        <v>0</v>
      </c>
      <c r="O63" s="39">
        <v>0</v>
      </c>
      <c r="P63" s="39">
        <v>0</v>
      </c>
    </row>
    <row r="64" spans="1:16">
      <c r="A64" s="57" t="s">
        <v>69</v>
      </c>
      <c r="B64" s="37">
        <v>0</v>
      </c>
      <c r="C64" s="37">
        <v>0</v>
      </c>
      <c r="D64" s="38">
        <v>0</v>
      </c>
      <c r="E64" s="37">
        <v>2</v>
      </c>
      <c r="F64" s="37">
        <v>4</v>
      </c>
      <c r="G64" s="38">
        <v>1.6948434388373374E-4</v>
      </c>
      <c r="H64" s="37">
        <v>7</v>
      </c>
      <c r="I64" s="37">
        <v>7</v>
      </c>
      <c r="J64" s="38">
        <v>3.3396946564885497E-4</v>
      </c>
      <c r="K64" s="39">
        <v>0</v>
      </c>
      <c r="L64" s="39">
        <v>0</v>
      </c>
      <c r="M64" s="39">
        <v>0</v>
      </c>
      <c r="N64" s="39">
        <v>0</v>
      </c>
      <c r="O64" s="39">
        <v>28.57</v>
      </c>
      <c r="P64" s="39">
        <v>57.14</v>
      </c>
    </row>
    <row r="65" spans="1:16">
      <c r="A65" s="57" t="s">
        <v>70</v>
      </c>
      <c r="B65" s="37">
        <v>0</v>
      </c>
      <c r="C65" s="37">
        <v>0</v>
      </c>
      <c r="D65" s="38">
        <v>0</v>
      </c>
      <c r="E65" s="37">
        <v>0</v>
      </c>
      <c r="F65" s="37">
        <v>12</v>
      </c>
      <c r="G65" s="38">
        <v>5.0845303165120126E-4</v>
      </c>
      <c r="H65" s="37">
        <v>0</v>
      </c>
      <c r="I65" s="37">
        <v>0</v>
      </c>
      <c r="J65" s="38">
        <v>0</v>
      </c>
      <c r="K65" s="39">
        <v>0</v>
      </c>
      <c r="L65" s="39">
        <v>0</v>
      </c>
      <c r="M65" s="39">
        <v>0</v>
      </c>
      <c r="N65" s="39">
        <v>0</v>
      </c>
      <c r="O65" s="39">
        <v>0</v>
      </c>
      <c r="P65" s="39">
        <v>0</v>
      </c>
    </row>
    <row r="66" spans="1:16">
      <c r="A66" s="57" t="s">
        <v>71</v>
      </c>
      <c r="B66" s="37">
        <v>0</v>
      </c>
      <c r="C66" s="37">
        <v>0</v>
      </c>
      <c r="D66" s="38">
        <v>0</v>
      </c>
      <c r="E66" s="37">
        <v>2</v>
      </c>
      <c r="F66" s="37">
        <v>6</v>
      </c>
      <c r="G66" s="38">
        <v>2.5422651582560063E-4</v>
      </c>
      <c r="H66" s="37">
        <v>0</v>
      </c>
      <c r="I66" s="37">
        <v>0</v>
      </c>
      <c r="J66" s="38">
        <v>0</v>
      </c>
      <c r="K66" s="39">
        <v>0</v>
      </c>
      <c r="L66" s="39">
        <v>0</v>
      </c>
      <c r="M66" s="39">
        <v>0</v>
      </c>
      <c r="N66" s="39">
        <v>0</v>
      </c>
      <c r="O66" s="39">
        <v>0</v>
      </c>
      <c r="P66" s="39">
        <v>0</v>
      </c>
    </row>
    <row r="67" spans="1:16">
      <c r="A67" s="57" t="s">
        <v>72</v>
      </c>
      <c r="B67" s="37">
        <v>0</v>
      </c>
      <c r="C67" s="37">
        <v>0</v>
      </c>
      <c r="D67" s="38">
        <v>0</v>
      </c>
      <c r="E67" s="37">
        <v>0</v>
      </c>
      <c r="F67" s="37">
        <v>0</v>
      </c>
      <c r="G67" s="38">
        <v>0</v>
      </c>
      <c r="H67" s="37">
        <v>0</v>
      </c>
      <c r="I67" s="37">
        <v>0</v>
      </c>
      <c r="J67" s="38">
        <v>0</v>
      </c>
      <c r="K67" s="39">
        <v>0</v>
      </c>
      <c r="L67" s="39">
        <v>0</v>
      </c>
      <c r="M67" s="39">
        <v>0</v>
      </c>
      <c r="N67" s="39">
        <v>0</v>
      </c>
      <c r="O67" s="39">
        <v>0</v>
      </c>
      <c r="P67" s="39">
        <v>0</v>
      </c>
    </row>
    <row r="68" spans="1:16">
      <c r="A68" s="57" t="s">
        <v>73</v>
      </c>
      <c r="B68" s="37">
        <v>0</v>
      </c>
      <c r="C68" s="37">
        <v>0</v>
      </c>
      <c r="D68" s="38">
        <v>0</v>
      </c>
      <c r="E68" s="37">
        <v>0</v>
      </c>
      <c r="F68" s="37">
        <v>0</v>
      </c>
      <c r="G68" s="38">
        <v>0</v>
      </c>
      <c r="H68" s="37">
        <v>0</v>
      </c>
      <c r="I68" s="37">
        <v>0</v>
      </c>
      <c r="J68" s="38">
        <v>0</v>
      </c>
      <c r="K68" s="39">
        <v>0</v>
      </c>
      <c r="L68" s="39">
        <v>0</v>
      </c>
      <c r="M68" s="39">
        <v>0</v>
      </c>
      <c r="N68" s="39">
        <v>0</v>
      </c>
      <c r="O68" s="39">
        <v>0</v>
      </c>
      <c r="P68" s="39">
        <v>0</v>
      </c>
    </row>
    <row r="69" spans="1:16">
      <c r="A69" s="57" t="s">
        <v>74</v>
      </c>
      <c r="B69" s="37">
        <v>0</v>
      </c>
      <c r="C69" s="37">
        <v>0</v>
      </c>
      <c r="D69" s="38">
        <v>0</v>
      </c>
      <c r="E69" s="37">
        <v>0</v>
      </c>
      <c r="F69" s="37">
        <v>0</v>
      </c>
      <c r="G69" s="38">
        <v>0</v>
      </c>
      <c r="H69" s="37">
        <v>0</v>
      </c>
      <c r="I69" s="37">
        <v>0</v>
      </c>
      <c r="J69" s="38">
        <v>0</v>
      </c>
      <c r="K69" s="39">
        <v>0</v>
      </c>
      <c r="L69" s="39">
        <v>0</v>
      </c>
      <c r="M69" s="39">
        <v>0</v>
      </c>
      <c r="N69" s="39">
        <v>0</v>
      </c>
      <c r="O69" s="39">
        <v>0</v>
      </c>
      <c r="P69" s="39">
        <v>0</v>
      </c>
    </row>
    <row r="70" spans="1:16">
      <c r="A70" s="57" t="s">
        <v>75</v>
      </c>
      <c r="B70" s="37">
        <v>0</v>
      </c>
      <c r="C70" s="37">
        <v>0</v>
      </c>
      <c r="D70" s="38">
        <v>0</v>
      </c>
      <c r="E70" s="37">
        <v>4</v>
      </c>
      <c r="F70" s="37">
        <v>8</v>
      </c>
      <c r="G70" s="38">
        <v>3.3896868776746747E-4</v>
      </c>
      <c r="H70" s="37">
        <v>1</v>
      </c>
      <c r="I70" s="37">
        <v>2</v>
      </c>
      <c r="J70" s="38">
        <v>9.5419847328244274E-5</v>
      </c>
      <c r="K70" s="39">
        <v>0</v>
      </c>
      <c r="L70" s="39">
        <v>0</v>
      </c>
      <c r="M70" s="39">
        <v>0</v>
      </c>
      <c r="N70" s="39">
        <v>0</v>
      </c>
      <c r="O70" s="39">
        <v>0</v>
      </c>
      <c r="P70" s="39">
        <v>0</v>
      </c>
    </row>
    <row r="71" spans="1:16">
      <c r="A71" s="57" t="s">
        <v>76</v>
      </c>
      <c r="B71" s="37">
        <v>0</v>
      </c>
      <c r="C71" s="37">
        <v>0</v>
      </c>
      <c r="D71" s="38">
        <v>0</v>
      </c>
      <c r="E71" s="37">
        <v>0</v>
      </c>
      <c r="F71" s="37">
        <v>0</v>
      </c>
      <c r="G71" s="38">
        <v>0</v>
      </c>
      <c r="H71" s="37">
        <v>0</v>
      </c>
      <c r="I71" s="37">
        <v>0</v>
      </c>
      <c r="J71" s="38">
        <v>0</v>
      </c>
      <c r="K71" s="39">
        <v>0</v>
      </c>
      <c r="L71" s="39">
        <v>0</v>
      </c>
      <c r="M71" s="39">
        <v>0</v>
      </c>
      <c r="N71" s="39">
        <v>0</v>
      </c>
      <c r="O71" s="39">
        <v>0</v>
      </c>
      <c r="P71" s="39">
        <v>0</v>
      </c>
    </row>
    <row r="72" spans="1:16">
      <c r="A72" s="57" t="s">
        <v>77</v>
      </c>
      <c r="B72" s="37">
        <v>0</v>
      </c>
      <c r="C72" s="37">
        <v>0</v>
      </c>
      <c r="D72" s="38">
        <v>0</v>
      </c>
      <c r="E72" s="37">
        <v>0</v>
      </c>
      <c r="F72" s="37">
        <v>0</v>
      </c>
      <c r="G72" s="38">
        <v>0</v>
      </c>
      <c r="H72" s="37">
        <v>0</v>
      </c>
      <c r="I72" s="37">
        <v>0</v>
      </c>
      <c r="J72" s="38">
        <v>0</v>
      </c>
      <c r="K72" s="39">
        <v>0</v>
      </c>
      <c r="L72" s="39">
        <v>0</v>
      </c>
      <c r="M72" s="39">
        <v>0</v>
      </c>
      <c r="N72" s="39">
        <v>0</v>
      </c>
      <c r="O72" s="39">
        <v>0</v>
      </c>
      <c r="P72" s="39">
        <v>0</v>
      </c>
    </row>
    <row r="73" spans="1:16">
      <c r="A73" s="57" t="s">
        <v>78</v>
      </c>
      <c r="B73" s="37">
        <v>0</v>
      </c>
      <c r="C73" s="37">
        <v>0</v>
      </c>
      <c r="D73" s="38">
        <v>0</v>
      </c>
      <c r="E73" s="37">
        <v>0</v>
      </c>
      <c r="F73" s="37">
        <v>0</v>
      </c>
      <c r="G73" s="38">
        <v>0</v>
      </c>
      <c r="H73" s="37">
        <v>0</v>
      </c>
      <c r="I73" s="37">
        <v>0</v>
      </c>
      <c r="J73" s="38">
        <v>0</v>
      </c>
      <c r="K73" s="39">
        <v>0</v>
      </c>
      <c r="L73" s="39">
        <v>0</v>
      </c>
      <c r="M73" s="39">
        <v>0</v>
      </c>
      <c r="N73" s="39">
        <v>0</v>
      </c>
      <c r="O73" s="39">
        <v>0</v>
      </c>
      <c r="P73" s="39">
        <v>0</v>
      </c>
    </row>
    <row r="74" spans="1:16">
      <c r="A74" s="57" t="s">
        <v>79</v>
      </c>
      <c r="B74" s="37">
        <v>0</v>
      </c>
      <c r="C74" s="37">
        <v>0</v>
      </c>
      <c r="D74" s="38">
        <v>0</v>
      </c>
      <c r="E74" s="37">
        <v>0</v>
      </c>
      <c r="F74" s="37">
        <v>0</v>
      </c>
      <c r="G74" s="38">
        <v>0</v>
      </c>
      <c r="H74" s="37">
        <v>0</v>
      </c>
      <c r="I74" s="37">
        <v>0</v>
      </c>
      <c r="J74" s="38">
        <v>0</v>
      </c>
      <c r="K74" s="39">
        <v>0</v>
      </c>
      <c r="L74" s="39">
        <v>0</v>
      </c>
      <c r="M74" s="39">
        <v>0</v>
      </c>
      <c r="N74" s="39">
        <v>0</v>
      </c>
      <c r="O74" s="39">
        <v>0</v>
      </c>
      <c r="P74" s="39">
        <v>0</v>
      </c>
    </row>
    <row r="75" spans="1:16">
      <c r="A75" s="57" t="s">
        <v>80</v>
      </c>
      <c r="B75" s="37">
        <v>0</v>
      </c>
      <c r="C75" s="37">
        <v>0</v>
      </c>
      <c r="D75" s="38">
        <v>0</v>
      </c>
      <c r="E75" s="37">
        <v>0</v>
      </c>
      <c r="F75" s="37">
        <v>0</v>
      </c>
      <c r="G75" s="38">
        <v>0</v>
      </c>
      <c r="H75" s="37">
        <v>0</v>
      </c>
      <c r="I75" s="37">
        <v>0</v>
      </c>
      <c r="J75" s="38">
        <v>0</v>
      </c>
      <c r="K75" s="39">
        <v>0</v>
      </c>
      <c r="L75" s="39">
        <v>0</v>
      </c>
      <c r="M75" s="39">
        <v>0</v>
      </c>
      <c r="N75" s="39">
        <v>0</v>
      </c>
      <c r="O75" s="39">
        <v>0</v>
      </c>
      <c r="P75" s="39">
        <v>0</v>
      </c>
    </row>
    <row r="76" spans="1:16">
      <c r="A76" s="57" t="s">
        <v>81</v>
      </c>
      <c r="B76" s="37">
        <v>0</v>
      </c>
      <c r="C76" s="37">
        <v>0</v>
      </c>
      <c r="D76" s="38">
        <v>0</v>
      </c>
      <c r="E76" s="37">
        <v>0</v>
      </c>
      <c r="F76" s="37">
        <v>0</v>
      </c>
      <c r="G76" s="38">
        <v>0</v>
      </c>
      <c r="H76" s="37">
        <v>1</v>
      </c>
      <c r="I76" s="37">
        <v>1</v>
      </c>
      <c r="J76" s="38">
        <v>4.7709923664122137E-5</v>
      </c>
      <c r="K76" s="39">
        <v>0</v>
      </c>
      <c r="L76" s="39">
        <v>0</v>
      </c>
      <c r="M76" s="39">
        <v>0</v>
      </c>
      <c r="N76" s="39">
        <v>0</v>
      </c>
      <c r="O76" s="39">
        <v>0</v>
      </c>
      <c r="P76" s="39">
        <v>0</v>
      </c>
    </row>
    <row r="77" spans="1:16">
      <c r="A77" s="57" t="s">
        <v>114</v>
      </c>
      <c r="B77" s="37">
        <v>0</v>
      </c>
      <c r="C77" s="37">
        <v>0</v>
      </c>
      <c r="D77" s="38">
        <v>0</v>
      </c>
      <c r="E77" s="37">
        <v>6</v>
      </c>
      <c r="F77" s="37">
        <v>26</v>
      </c>
      <c r="G77" s="38">
        <v>1.1016482352442694E-3</v>
      </c>
      <c r="H77" s="37">
        <v>0</v>
      </c>
      <c r="I77" s="37">
        <v>0</v>
      </c>
      <c r="J77" s="38">
        <v>0</v>
      </c>
      <c r="K77" s="39">
        <v>0</v>
      </c>
      <c r="L77" s="39">
        <v>0</v>
      </c>
      <c r="M77" s="39">
        <v>0</v>
      </c>
      <c r="N77" s="39">
        <v>0</v>
      </c>
      <c r="O77" s="39">
        <v>0</v>
      </c>
      <c r="P77" s="39">
        <v>0</v>
      </c>
    </row>
    <row r="78" spans="1:16">
      <c r="A78" s="58" t="s">
        <v>87</v>
      </c>
      <c r="B78" s="37">
        <v>0</v>
      </c>
      <c r="C78" s="37">
        <v>0</v>
      </c>
      <c r="D78" s="38">
        <v>0</v>
      </c>
      <c r="E78" s="37">
        <v>0</v>
      </c>
      <c r="F78" s="37">
        <v>0</v>
      </c>
      <c r="G78" s="38">
        <v>0</v>
      </c>
      <c r="H78" s="37">
        <v>0</v>
      </c>
      <c r="I78" s="37">
        <v>0</v>
      </c>
      <c r="J78" s="38">
        <v>0</v>
      </c>
      <c r="K78" s="39">
        <v>0</v>
      </c>
      <c r="L78" s="39">
        <v>0</v>
      </c>
      <c r="M78" s="39">
        <v>0</v>
      </c>
      <c r="N78" s="39">
        <v>0</v>
      </c>
      <c r="O78" s="39">
        <v>0</v>
      </c>
      <c r="P78" s="39">
        <v>0</v>
      </c>
    </row>
    <row r="79" spans="1:16">
      <c r="A79" s="36" t="s">
        <v>82</v>
      </c>
      <c r="B79" s="37">
        <v>0</v>
      </c>
      <c r="C79" s="37">
        <v>0</v>
      </c>
      <c r="D79" s="38">
        <v>0</v>
      </c>
      <c r="E79" s="37">
        <v>0</v>
      </c>
      <c r="F79" s="37">
        <v>4</v>
      </c>
      <c r="G79" s="38">
        <v>1.6948434388373374E-4</v>
      </c>
      <c r="H79" s="37">
        <v>0</v>
      </c>
      <c r="I79" s="37">
        <v>0</v>
      </c>
      <c r="J79" s="38">
        <v>0</v>
      </c>
      <c r="K79" s="39">
        <v>0</v>
      </c>
      <c r="L79" s="39">
        <v>0</v>
      </c>
      <c r="M79" s="39">
        <v>0</v>
      </c>
      <c r="N79" s="39">
        <v>0</v>
      </c>
      <c r="O79" s="39">
        <v>0</v>
      </c>
      <c r="P79" s="39">
        <v>0</v>
      </c>
    </row>
    <row r="80" spans="1:16">
      <c r="A80" s="36" t="s">
        <v>83</v>
      </c>
      <c r="B80" s="37">
        <v>0</v>
      </c>
      <c r="C80" s="37">
        <v>0</v>
      </c>
      <c r="D80" s="38">
        <v>0</v>
      </c>
      <c r="E80" s="37">
        <v>0</v>
      </c>
      <c r="F80" s="37">
        <v>0</v>
      </c>
      <c r="G80" s="38">
        <v>0</v>
      </c>
      <c r="H80" s="37">
        <v>0</v>
      </c>
      <c r="I80" s="37">
        <v>0</v>
      </c>
      <c r="J80" s="38">
        <v>0</v>
      </c>
      <c r="K80" s="39">
        <v>0</v>
      </c>
      <c r="L80" s="39">
        <v>0</v>
      </c>
      <c r="M80" s="39">
        <v>0</v>
      </c>
      <c r="N80" s="39">
        <v>0</v>
      </c>
      <c r="O80" s="39">
        <v>0</v>
      </c>
      <c r="P80" s="39">
        <v>0</v>
      </c>
    </row>
    <row r="81" spans="1:16" ht="15.75">
      <c r="A81" s="59" t="s">
        <v>84</v>
      </c>
      <c r="B81" s="60">
        <v>3378</v>
      </c>
      <c r="C81" s="60">
        <v>19235</v>
      </c>
      <c r="D81" s="61">
        <v>74.459999999999994</v>
      </c>
      <c r="E81" s="60">
        <v>3063</v>
      </c>
      <c r="F81" s="60">
        <v>19005</v>
      </c>
      <c r="G81" s="61">
        <v>80.53</v>
      </c>
      <c r="H81" s="62">
        <v>2893</v>
      </c>
      <c r="I81" s="62">
        <v>16097</v>
      </c>
      <c r="J81" s="63">
        <v>0.76800000000000002</v>
      </c>
      <c r="K81" s="64">
        <v>110.28</v>
      </c>
      <c r="L81" s="64">
        <v>101.21</v>
      </c>
      <c r="M81" s="64">
        <v>116.76</v>
      </c>
      <c r="N81" s="64">
        <v>119.49</v>
      </c>
      <c r="O81" s="64">
        <v>105.88</v>
      </c>
      <c r="P81" s="64">
        <v>118.07</v>
      </c>
    </row>
    <row r="82" spans="1:16" ht="15.75">
      <c r="A82" s="59" t="s">
        <v>85</v>
      </c>
      <c r="B82" s="61">
        <v>569</v>
      </c>
      <c r="C82" s="60">
        <v>6951</v>
      </c>
      <c r="D82" s="61">
        <v>26.54</v>
      </c>
      <c r="E82" s="61">
        <v>361</v>
      </c>
      <c r="F82" s="60">
        <v>4596</v>
      </c>
      <c r="G82" s="61">
        <v>19.47</v>
      </c>
      <c r="H82" s="62">
        <v>441</v>
      </c>
      <c r="I82" s="62">
        <v>4863</v>
      </c>
      <c r="J82" s="63">
        <v>0.23200000000000001</v>
      </c>
      <c r="K82" s="64">
        <v>157.62</v>
      </c>
      <c r="L82" s="64">
        <v>151.24</v>
      </c>
      <c r="M82" s="64">
        <v>129.02000000000001</v>
      </c>
      <c r="N82" s="64">
        <v>142.94</v>
      </c>
      <c r="O82" s="64">
        <v>81.86</v>
      </c>
      <c r="P82" s="64">
        <v>94.51</v>
      </c>
    </row>
    <row r="83" spans="1:16" ht="15.75">
      <c r="A83" s="59" t="s">
        <v>86</v>
      </c>
      <c r="B83" s="60">
        <v>3947</v>
      </c>
      <c r="C83" s="60">
        <v>26186</v>
      </c>
      <c r="D83" s="61">
        <v>100</v>
      </c>
      <c r="E83" s="60">
        <v>3424</v>
      </c>
      <c r="F83" s="60">
        <v>23601</v>
      </c>
      <c r="G83" s="61">
        <v>100</v>
      </c>
      <c r="H83" s="62">
        <v>3334</v>
      </c>
      <c r="I83" s="62">
        <v>20960</v>
      </c>
      <c r="J83" s="63">
        <v>1</v>
      </c>
      <c r="K83" s="64">
        <v>115.27</v>
      </c>
      <c r="L83" s="64">
        <v>110.95</v>
      </c>
      <c r="M83" s="64">
        <v>118.39</v>
      </c>
      <c r="N83" s="64">
        <v>124.93</v>
      </c>
      <c r="O83" s="64">
        <v>102.7</v>
      </c>
      <c r="P83" s="64">
        <v>112.6</v>
      </c>
    </row>
  </sheetData>
  <mergeCells count="9">
    <mergeCell ref="A1:P1"/>
    <mergeCell ref="A2:P2"/>
    <mergeCell ref="A3:P3"/>
    <mergeCell ref="B5:D5"/>
    <mergeCell ref="E5:G5"/>
    <mergeCell ref="H5:J5"/>
    <mergeCell ref="K5:L5"/>
    <mergeCell ref="M5:N5"/>
    <mergeCell ref="O5:P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tz-malinska2</dc:creator>
  <cp:lastModifiedBy>tz-malinska2</cp:lastModifiedBy>
  <cp:lastPrinted>2020-03-17T10:09:42Z</cp:lastPrinted>
  <dcterms:created xsi:type="dcterms:W3CDTF">2020-03-17T07:50:19Z</dcterms:created>
  <dcterms:modified xsi:type="dcterms:W3CDTF">2020-03-17T11:28:21Z</dcterms:modified>
</cp:coreProperties>
</file>